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slicers/slicer2.xml" ContentType="application/vnd.ms-excel.slicer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artverket-my.sharepoint.com/personal/june_breistein_kartverket_no/Documents/1-Agder/ND-Agder/Geodataplan/Geodataplan AGDER- 2026-29/"/>
    </mc:Choice>
  </mc:AlternateContent>
  <xr:revisionPtr revIDLastSave="0" documentId="8_{26E70E1B-353E-4363-9935-575977669BBE}" xr6:coauthVersionLast="47" xr6:coauthVersionMax="47" xr10:uidLastSave="{00000000-0000-0000-0000-000000000000}"/>
  <bookViews>
    <workbookView xWindow="38280" yWindow="-120" windowWidth="38640" windowHeight="21120" firstSheet="1" activeTab="1" xr2:uid="{2CBD64C0-7F1E-4B19-9184-D6DA0ADE85A7}"/>
  </bookViews>
  <sheets>
    <sheet name="Kartleggingsplan" sheetId="1" r:id="rId1"/>
    <sheet name="Handlingsplan" sheetId="2" r:id="rId2"/>
  </sheets>
  <externalReferences>
    <externalReference r:id="rId3"/>
  </externalReferences>
  <definedNames>
    <definedName name="_xlnm._FilterDatabase" localSheetId="0" hidden="1">Kartleggingsplan!$B$12:$X$87</definedName>
    <definedName name="Prosjektnavn">[1]!Prosjektkalkyle[Prosjektnavn]</definedName>
    <definedName name="Slicer_Delmål_nr">#N/A</definedName>
    <definedName name="Slicer_Fagområde">#N/A</definedName>
    <definedName name="Slicer_Fylke">#N/A</definedName>
    <definedName name="Slicer_Hovedmål_nr">#N/A</definedName>
    <definedName name="Slicer_Kommune">#N/A</definedName>
    <definedName name="Slicer_Oppstart_år">#N/A</definedName>
    <definedName name="Slicer_Prioritet">#N/A</definedName>
    <definedName name="Slicer_Prosjektnavn">#N/A</definedName>
    <definedName name="_xlnm.Print_Area" localSheetId="0">Kartleggingsplan!$B$1:$AN$15</definedName>
    <definedName name="Valgt_Fylke">[1]Start!$B$3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4"/>
        <x14:slicerCache r:id="rId5"/>
        <x14:slicerCache r:id="rId6"/>
        <x14:slicerCache r:id="rId7"/>
        <x14:slicerCache r:id="rId8"/>
        <x14:slicerCache r:id="rId9"/>
        <x14:slicerCache r:id="rId10"/>
        <x14:slicerCache r:id="rId11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87" i="1" l="1" a="1"/>
  <c r="AN87" i="1" s="1"/>
  <c r="AM87" i="1" a="1"/>
  <c r="AM87" i="1" s="1"/>
  <c r="AL87" i="1" a="1"/>
  <c r="AL87" i="1" s="1"/>
  <c r="AK87" i="1" a="1"/>
  <c r="AK87" i="1" s="1"/>
  <c r="AJ87" i="1" a="1"/>
  <c r="AJ87" i="1" s="1"/>
  <c r="AI87" i="1" a="1"/>
  <c r="AI87" i="1" s="1"/>
  <c r="AH87" i="1" a="1"/>
  <c r="AH87" i="1" s="1"/>
  <c r="AG87" i="1" a="1"/>
  <c r="AG87" i="1" s="1"/>
  <c r="AF87" i="1" a="1"/>
  <c r="AF87" i="1" s="1"/>
  <c r="AE87" i="1" a="1"/>
  <c r="AE87" i="1" s="1"/>
  <c r="AD87" i="1" a="1"/>
  <c r="AD87" i="1" s="1"/>
  <c r="AC87" i="1" a="1"/>
  <c r="AC87" i="1" s="1"/>
  <c r="AB87" i="1" a="1"/>
  <c r="AB87" i="1" s="1"/>
  <c r="AA87" i="1" a="1"/>
  <c r="AA87" i="1" s="1"/>
  <c r="Z87" i="1" a="1"/>
  <c r="Z87" i="1" s="1"/>
  <c r="Y87" i="1" a="1"/>
  <c r="Y87" i="1" s="1"/>
  <c r="X87" i="1" a="1"/>
  <c r="X87" i="1" s="1"/>
  <c r="W87" i="1" a="1"/>
  <c r="W87" i="1" s="1"/>
  <c r="V87" i="1" a="1"/>
  <c r="V87" i="1" s="1"/>
  <c r="U87" i="1"/>
  <c r="U87" i="1" a="1"/>
  <c r="T87" i="1" a="1"/>
  <c r="T87" i="1" s="1"/>
  <c r="S87" i="1" a="1"/>
  <c r="S87" i="1" s="1"/>
  <c r="R87" i="1" a="1"/>
  <c r="R87" i="1" s="1"/>
  <c r="Q87" i="1"/>
  <c r="Q87" i="1" a="1"/>
  <c r="P87" i="1" a="1"/>
  <c r="P87" i="1" s="1"/>
  <c r="O87" i="1" a="1"/>
  <c r="O87" i="1" s="1"/>
  <c r="N87" i="1" a="1"/>
  <c r="N87" i="1" s="1"/>
  <c r="M87" i="1"/>
  <c r="M87" i="1" a="1"/>
  <c r="L87" i="1" a="1"/>
  <c r="L87" i="1" s="1"/>
  <c r="K87" i="1" a="1"/>
  <c r="K87" i="1" s="1"/>
  <c r="J87" i="1"/>
  <c r="I87" i="1"/>
  <c r="G87" i="1"/>
  <c r="F87" i="1"/>
  <c r="C87" i="1" a="1"/>
  <c r="C87" i="1" s="1"/>
  <c r="B87" i="1"/>
  <c r="AN86" i="1" a="1"/>
  <c r="AN86" i="1" s="1"/>
  <c r="AM86" i="1" a="1"/>
  <c r="AM86" i="1" s="1"/>
  <c r="AL86" i="1" a="1"/>
  <c r="AL86" i="1" s="1"/>
  <c r="AK86" i="1" a="1"/>
  <c r="AK86" i="1" s="1"/>
  <c r="AJ86" i="1"/>
  <c r="AJ86" i="1" a="1"/>
  <c r="AI86" i="1" a="1"/>
  <c r="AI86" i="1" s="1"/>
  <c r="AH86" i="1" a="1"/>
  <c r="AH86" i="1" s="1"/>
  <c r="AG86" i="1"/>
  <c r="AG86" i="1" a="1"/>
  <c r="AF86" i="1"/>
  <c r="AF86" i="1" a="1"/>
  <c r="AE86" i="1" a="1"/>
  <c r="AE86" i="1" s="1"/>
  <c r="AD86" i="1"/>
  <c r="AD86" i="1" a="1"/>
  <c r="AC86" i="1" a="1"/>
  <c r="AC86" i="1" s="1"/>
  <c r="AB86" i="1" a="1"/>
  <c r="AB86" i="1" s="1"/>
  <c r="AA86" i="1" a="1"/>
  <c r="AA86" i="1" s="1"/>
  <c r="Z86" i="1" a="1"/>
  <c r="Z86" i="1" s="1"/>
  <c r="Y86" i="1" a="1"/>
  <c r="Y86" i="1" s="1"/>
  <c r="X86" i="1"/>
  <c r="X86" i="1" a="1"/>
  <c r="W86" i="1" a="1"/>
  <c r="W86" i="1" s="1"/>
  <c r="V86" i="1" a="1"/>
  <c r="V86" i="1" s="1"/>
  <c r="U86" i="1"/>
  <c r="U86" i="1" a="1"/>
  <c r="T86" i="1" a="1"/>
  <c r="T86" i="1" s="1"/>
  <c r="S86" i="1" a="1"/>
  <c r="S86" i="1" s="1"/>
  <c r="R86" i="1"/>
  <c r="R86" i="1" a="1"/>
  <c r="Q86" i="1" a="1"/>
  <c r="Q86" i="1" s="1"/>
  <c r="P86" i="1" a="1"/>
  <c r="P86" i="1" s="1"/>
  <c r="O86" i="1" a="1"/>
  <c r="O86" i="1" s="1"/>
  <c r="N86" i="1"/>
  <c r="N86" i="1" a="1"/>
  <c r="M86" i="1"/>
  <c r="M86" i="1" a="1"/>
  <c r="L86" i="1" a="1"/>
  <c r="L86" i="1" s="1"/>
  <c r="K86" i="1" a="1"/>
  <c r="K86" i="1" s="1"/>
  <c r="J86" i="1"/>
  <c r="I86" i="1"/>
  <c r="G86" i="1"/>
  <c r="F86" i="1"/>
  <c r="C86" i="1" a="1"/>
  <c r="C86" i="1" s="1"/>
  <c r="B86" i="1"/>
  <c r="AN85" i="1" a="1"/>
  <c r="AN85" i="1" s="1"/>
  <c r="AM85" i="1" a="1"/>
  <c r="AM85" i="1" s="1"/>
  <c r="AL85" i="1" a="1"/>
  <c r="AL85" i="1" s="1"/>
  <c r="AK85" i="1" a="1"/>
  <c r="AK85" i="1" s="1"/>
  <c r="AJ85" i="1"/>
  <c r="AJ85" i="1" a="1"/>
  <c r="AI85" i="1" a="1"/>
  <c r="AI85" i="1" s="1"/>
  <c r="AH85" i="1" a="1"/>
  <c r="AH85" i="1" s="1"/>
  <c r="AG85" i="1" a="1"/>
  <c r="AG85" i="1" s="1"/>
  <c r="AF85" i="1" a="1"/>
  <c r="AF85" i="1" s="1"/>
  <c r="AE85" i="1" a="1"/>
  <c r="AE85" i="1" s="1"/>
  <c r="AD85" i="1" a="1"/>
  <c r="AD85" i="1" s="1"/>
  <c r="AC85" i="1"/>
  <c r="AC85" i="1" a="1"/>
  <c r="AB85" i="1" a="1"/>
  <c r="AB85" i="1" s="1"/>
  <c r="AA85" i="1" a="1"/>
  <c r="AA85" i="1" s="1"/>
  <c r="Z85" i="1" a="1"/>
  <c r="Z85" i="1" s="1"/>
  <c r="Y85" i="1" a="1"/>
  <c r="Y85" i="1" s="1"/>
  <c r="X85" i="1"/>
  <c r="X85" i="1" a="1"/>
  <c r="W85" i="1" a="1"/>
  <c r="W85" i="1" s="1"/>
  <c r="V85" i="1" a="1"/>
  <c r="V85" i="1" s="1"/>
  <c r="U85" i="1" a="1"/>
  <c r="U85" i="1" s="1"/>
  <c r="T85" i="1" a="1"/>
  <c r="T85" i="1" s="1"/>
  <c r="S85" i="1" a="1"/>
  <c r="S85" i="1" s="1"/>
  <c r="R85" i="1" a="1"/>
  <c r="R85" i="1" s="1"/>
  <c r="Q85" i="1" a="1"/>
  <c r="Q85" i="1" s="1"/>
  <c r="P85" i="1" a="1"/>
  <c r="P85" i="1" s="1"/>
  <c r="O85" i="1" a="1"/>
  <c r="O85" i="1" s="1"/>
  <c r="N85" i="1" a="1"/>
  <c r="N85" i="1" s="1"/>
  <c r="M85" i="1"/>
  <c r="M85" i="1" a="1"/>
  <c r="L85" i="1" a="1"/>
  <c r="L85" i="1" s="1"/>
  <c r="K85" i="1" a="1"/>
  <c r="K85" i="1" s="1"/>
  <c r="J85" i="1"/>
  <c r="I85" i="1"/>
  <c r="G85" i="1"/>
  <c r="F85" i="1"/>
  <c r="C85" i="1" a="1"/>
  <c r="C85" i="1" s="1"/>
  <c r="B85" i="1"/>
  <c r="AN84" i="1" a="1"/>
  <c r="AN84" i="1" s="1"/>
  <c r="AM84" i="1" a="1"/>
  <c r="AM84" i="1" s="1"/>
  <c r="AL84" i="1" a="1"/>
  <c r="AL84" i="1" s="1"/>
  <c r="AK84" i="1"/>
  <c r="AK84" i="1" a="1"/>
  <c r="AJ84" i="1" a="1"/>
  <c r="AJ84" i="1" s="1"/>
  <c r="AI84" i="1" a="1"/>
  <c r="AI84" i="1" s="1"/>
  <c r="AH84" i="1" a="1"/>
  <c r="AH84" i="1" s="1"/>
  <c r="AG84" i="1" a="1"/>
  <c r="AG84" i="1" s="1"/>
  <c r="AF84" i="1"/>
  <c r="AF84" i="1" a="1"/>
  <c r="AE84" i="1" a="1"/>
  <c r="AE84" i="1" s="1"/>
  <c r="AD84" i="1" a="1"/>
  <c r="AD84" i="1" s="1"/>
  <c r="AC84" i="1" a="1"/>
  <c r="AC84" i="1" s="1"/>
  <c r="AB84" i="1" a="1"/>
  <c r="AB84" i="1" s="1"/>
  <c r="AA84" i="1" a="1"/>
  <c r="AA84" i="1" s="1"/>
  <c r="Z84" i="1" a="1"/>
  <c r="Z84" i="1" s="1"/>
  <c r="Y84" i="1" a="1"/>
  <c r="Y84" i="1" s="1"/>
  <c r="X84" i="1" a="1"/>
  <c r="X84" i="1" s="1"/>
  <c r="W84" i="1" a="1"/>
  <c r="W84" i="1" s="1"/>
  <c r="V84" i="1" a="1"/>
  <c r="V84" i="1" s="1"/>
  <c r="U84" i="1"/>
  <c r="U84" i="1" a="1"/>
  <c r="T84" i="1" a="1"/>
  <c r="T84" i="1" s="1"/>
  <c r="S84" i="1" a="1"/>
  <c r="S84" i="1" s="1"/>
  <c r="R84" i="1" a="1"/>
  <c r="R84" i="1" s="1"/>
  <c r="Q84" i="1" a="1"/>
  <c r="Q84" i="1" s="1"/>
  <c r="P84" i="1"/>
  <c r="P84" i="1" a="1"/>
  <c r="O84" i="1" a="1"/>
  <c r="O84" i="1" s="1"/>
  <c r="N84" i="1" a="1"/>
  <c r="N84" i="1" s="1"/>
  <c r="M84" i="1" a="1"/>
  <c r="M84" i="1" s="1"/>
  <c r="L84" i="1" a="1"/>
  <c r="L84" i="1" s="1"/>
  <c r="K84" i="1" a="1"/>
  <c r="K84" i="1" s="1"/>
  <c r="J84" i="1"/>
  <c r="I84" i="1"/>
  <c r="G84" i="1"/>
  <c r="F84" i="1"/>
  <c r="C84" i="1" a="1"/>
  <c r="C84" i="1" s="1"/>
  <c r="B84" i="1"/>
  <c r="AN83" i="1" a="1"/>
  <c r="AN83" i="1" s="1"/>
  <c r="AM83" i="1" a="1"/>
  <c r="AM83" i="1" s="1"/>
  <c r="AL83" i="1" a="1"/>
  <c r="AL83" i="1" s="1"/>
  <c r="AK83" i="1" a="1"/>
  <c r="AK83" i="1" s="1"/>
  <c r="AJ83" i="1" a="1"/>
  <c r="AJ83" i="1" s="1"/>
  <c r="AI83" i="1"/>
  <c r="AI83" i="1" a="1"/>
  <c r="AH83" i="1" a="1"/>
  <c r="AH83" i="1" s="1"/>
  <c r="AG83" i="1"/>
  <c r="AG83" i="1" a="1"/>
  <c r="AF83" i="1"/>
  <c r="AF83" i="1" a="1"/>
  <c r="AE83" i="1" a="1"/>
  <c r="AE83" i="1" s="1"/>
  <c r="AD83" i="1" a="1"/>
  <c r="AD83" i="1" s="1"/>
  <c r="AC83" i="1" a="1"/>
  <c r="AC83" i="1" s="1"/>
  <c r="AB83" i="1" a="1"/>
  <c r="AB83" i="1" s="1"/>
  <c r="AA83" i="1" a="1"/>
  <c r="AA83" i="1" s="1"/>
  <c r="Z83" i="1" a="1"/>
  <c r="Z83" i="1" s="1"/>
  <c r="Y83" i="1" a="1"/>
  <c r="Y83" i="1" s="1"/>
  <c r="X83" i="1"/>
  <c r="X83" i="1" a="1"/>
  <c r="W83" i="1"/>
  <c r="W83" i="1" a="1"/>
  <c r="V83" i="1" a="1"/>
  <c r="V83" i="1" s="1"/>
  <c r="U83" i="1"/>
  <c r="U83" i="1" a="1"/>
  <c r="T83" i="1" a="1"/>
  <c r="T83" i="1" s="1"/>
  <c r="S83" i="1" a="1"/>
  <c r="S83" i="1" s="1"/>
  <c r="R83" i="1" a="1"/>
  <c r="R83" i="1" s="1"/>
  <c r="Q83" i="1" a="1"/>
  <c r="Q83" i="1" s="1"/>
  <c r="P83" i="1" a="1"/>
  <c r="P83" i="1" s="1"/>
  <c r="O83" i="1" a="1"/>
  <c r="O83" i="1" s="1"/>
  <c r="N83" i="1" a="1"/>
  <c r="N83" i="1" s="1"/>
  <c r="M83" i="1"/>
  <c r="M83" i="1" a="1"/>
  <c r="L83" i="1" a="1"/>
  <c r="L83" i="1" s="1"/>
  <c r="K83" i="1"/>
  <c r="K83" i="1" a="1"/>
  <c r="J83" i="1"/>
  <c r="I83" i="1"/>
  <c r="G83" i="1"/>
  <c r="F83" i="1"/>
  <c r="C83" i="1" a="1"/>
  <c r="C83" i="1" s="1"/>
  <c r="B83" i="1"/>
  <c r="AN82" i="1"/>
  <c r="AN82" i="1" a="1"/>
  <c r="AM82" i="1" a="1"/>
  <c r="AM82" i="1" s="1"/>
  <c r="AL82" i="1" a="1"/>
  <c r="AL82" i="1" s="1"/>
  <c r="AK82" i="1" a="1"/>
  <c r="AK82" i="1" s="1"/>
  <c r="AJ82" i="1"/>
  <c r="AJ82" i="1" a="1"/>
  <c r="AI82" i="1"/>
  <c r="AI82" i="1" a="1"/>
  <c r="AH82" i="1" a="1"/>
  <c r="AH82" i="1" s="1"/>
  <c r="AG82" i="1" a="1"/>
  <c r="AG82" i="1" s="1"/>
  <c r="AF82" i="1" a="1"/>
  <c r="AF82" i="1" s="1"/>
  <c r="AE82" i="1"/>
  <c r="AE82" i="1" a="1"/>
  <c r="AD82" i="1" a="1"/>
  <c r="AD82" i="1" s="1"/>
  <c r="AC82" i="1" a="1"/>
  <c r="AC82" i="1" s="1"/>
  <c r="AB82" i="1" a="1"/>
  <c r="AB82" i="1" s="1"/>
  <c r="AA82" i="1" a="1"/>
  <c r="AA82" i="1" s="1"/>
  <c r="Z82" i="1" a="1"/>
  <c r="Z82" i="1" s="1"/>
  <c r="Y82" i="1" a="1"/>
  <c r="Y82" i="1" s="1"/>
  <c r="X82" i="1"/>
  <c r="X82" i="1" a="1"/>
  <c r="W82" i="1" a="1"/>
  <c r="W82" i="1" s="1"/>
  <c r="V82" i="1" a="1"/>
  <c r="V82" i="1" s="1"/>
  <c r="U82" i="1" a="1"/>
  <c r="U82" i="1" s="1"/>
  <c r="T82" i="1"/>
  <c r="T82" i="1" a="1"/>
  <c r="S82" i="1" a="1"/>
  <c r="S82" i="1" s="1"/>
  <c r="R82" i="1" a="1"/>
  <c r="R82" i="1" s="1"/>
  <c r="Q82" i="1" a="1"/>
  <c r="Q82" i="1" s="1"/>
  <c r="P82" i="1"/>
  <c r="P82" i="1" a="1"/>
  <c r="O82" i="1" a="1"/>
  <c r="O82" i="1" s="1"/>
  <c r="N82" i="1" a="1"/>
  <c r="N82" i="1" s="1"/>
  <c r="M82" i="1" a="1"/>
  <c r="M82" i="1" s="1"/>
  <c r="L82" i="1"/>
  <c r="L82" i="1" a="1"/>
  <c r="K82" i="1" a="1"/>
  <c r="K82" i="1" s="1"/>
  <c r="J82" i="1"/>
  <c r="I82" i="1"/>
  <c r="G82" i="1"/>
  <c r="F82" i="1"/>
  <c r="C82" i="1" a="1"/>
  <c r="C82" i="1" s="1"/>
  <c r="B82" i="1"/>
  <c r="AN81" i="1" a="1"/>
  <c r="AN81" i="1" s="1"/>
  <c r="AM81" i="1" a="1"/>
  <c r="AM81" i="1" s="1"/>
  <c r="AL81" i="1"/>
  <c r="AL81" i="1" a="1"/>
  <c r="AK81" i="1" a="1"/>
  <c r="AK81" i="1" s="1"/>
  <c r="AJ81" i="1" a="1"/>
  <c r="AJ81" i="1" s="1"/>
  <c r="AI81" i="1" a="1"/>
  <c r="AI81" i="1" s="1"/>
  <c r="AH81" i="1" a="1"/>
  <c r="AH81" i="1" s="1"/>
  <c r="AG81" i="1" a="1"/>
  <c r="AG81" i="1" s="1"/>
  <c r="AF81" i="1" a="1"/>
  <c r="AF81" i="1" s="1"/>
  <c r="AE81" i="1" a="1"/>
  <c r="AE81" i="1" s="1"/>
  <c r="AD81" i="1" a="1"/>
  <c r="AD81" i="1" s="1"/>
  <c r="AC81" i="1" a="1"/>
  <c r="AC81" i="1" s="1"/>
  <c r="AB81" i="1"/>
  <c r="AB81" i="1" a="1"/>
  <c r="AA81" i="1" a="1"/>
  <c r="AA81" i="1" s="1"/>
  <c r="Z81" i="1"/>
  <c r="Z81" i="1" a="1"/>
  <c r="Y81" i="1" a="1"/>
  <c r="Y81" i="1" s="1"/>
  <c r="X81" i="1"/>
  <c r="X81" i="1" a="1"/>
  <c r="W81" i="1" a="1"/>
  <c r="W81" i="1" s="1"/>
  <c r="V81" i="1"/>
  <c r="V81" i="1" a="1"/>
  <c r="U81" i="1" a="1"/>
  <c r="U81" i="1" s="1"/>
  <c r="T81" i="1" a="1"/>
  <c r="T81" i="1" s="1"/>
  <c r="S81" i="1" a="1"/>
  <c r="S81" i="1" s="1"/>
  <c r="R81" i="1" a="1"/>
  <c r="R81" i="1" s="1"/>
  <c r="Q81" i="1" a="1"/>
  <c r="Q81" i="1" s="1"/>
  <c r="P81" i="1" a="1"/>
  <c r="P81" i="1" s="1"/>
  <c r="O81" i="1" a="1"/>
  <c r="O81" i="1" s="1"/>
  <c r="N81" i="1" a="1"/>
  <c r="N81" i="1" s="1"/>
  <c r="M81" i="1" a="1"/>
  <c r="M81" i="1" s="1"/>
  <c r="L81" i="1"/>
  <c r="L81" i="1" a="1"/>
  <c r="K81" i="1" a="1"/>
  <c r="K81" i="1" s="1"/>
  <c r="J81" i="1"/>
  <c r="I81" i="1"/>
  <c r="G81" i="1"/>
  <c r="F81" i="1"/>
  <c r="C81" i="1" a="1"/>
  <c r="C81" i="1" s="1"/>
  <c r="B81" i="1"/>
  <c r="AN80" i="1" a="1"/>
  <c r="AN80" i="1" s="1"/>
  <c r="AM80" i="1" a="1"/>
  <c r="AM80" i="1" s="1"/>
  <c r="AL80" i="1" a="1"/>
  <c r="AL80" i="1" s="1"/>
  <c r="AK80" i="1"/>
  <c r="AK80" i="1" a="1"/>
  <c r="AJ80" i="1" a="1"/>
  <c r="AJ80" i="1" s="1"/>
  <c r="AI80" i="1"/>
  <c r="AI80" i="1" a="1"/>
  <c r="AH80" i="1"/>
  <c r="AH80" i="1" a="1"/>
  <c r="AG80" i="1" a="1"/>
  <c r="AG80" i="1" s="1"/>
  <c r="AF80" i="1" a="1"/>
  <c r="AF80" i="1" s="1"/>
  <c r="AE80" i="1"/>
  <c r="AE80" i="1" a="1"/>
  <c r="AD80" i="1" a="1"/>
  <c r="AD80" i="1" s="1"/>
  <c r="AC80" i="1" a="1"/>
  <c r="AC80" i="1" s="1"/>
  <c r="AB80" i="1" a="1"/>
  <c r="AB80" i="1" s="1"/>
  <c r="AA80" i="1" a="1"/>
  <c r="AA80" i="1" s="1"/>
  <c r="Z80" i="1"/>
  <c r="Z80" i="1" a="1"/>
  <c r="Y80" i="1"/>
  <c r="Y80" i="1" a="1"/>
  <c r="X80" i="1" a="1"/>
  <c r="X80" i="1" s="1"/>
  <c r="W80" i="1"/>
  <c r="W80" i="1" a="1"/>
  <c r="V80" i="1"/>
  <c r="V80" i="1" a="1"/>
  <c r="U80" i="1" a="1"/>
  <c r="U80" i="1" s="1"/>
  <c r="T80" i="1" a="1"/>
  <c r="T80" i="1" s="1"/>
  <c r="S80" i="1" a="1"/>
  <c r="S80" i="1" s="1"/>
  <c r="R80" i="1" a="1"/>
  <c r="R80" i="1" s="1"/>
  <c r="Q80" i="1"/>
  <c r="Q80" i="1" a="1"/>
  <c r="P80" i="1" a="1"/>
  <c r="P80" i="1" s="1"/>
  <c r="O80" i="1"/>
  <c r="O80" i="1" a="1"/>
  <c r="N80" i="1" a="1"/>
  <c r="N80" i="1" s="1"/>
  <c r="M80" i="1" a="1"/>
  <c r="M80" i="1" s="1"/>
  <c r="L80" i="1" a="1"/>
  <c r="L80" i="1" s="1"/>
  <c r="K80" i="1"/>
  <c r="K80" i="1" a="1"/>
  <c r="J80" i="1"/>
  <c r="I80" i="1"/>
  <c r="G80" i="1"/>
  <c r="F80" i="1"/>
  <c r="C80" i="1" a="1"/>
  <c r="C80" i="1" s="1"/>
  <c r="B80" i="1"/>
  <c r="AN79" i="1"/>
  <c r="AN79" i="1" a="1"/>
  <c r="AM79" i="1" a="1"/>
  <c r="AM79" i="1" s="1"/>
  <c r="AL79" i="1" a="1"/>
  <c r="AL79" i="1" s="1"/>
  <c r="AK79" i="1" a="1"/>
  <c r="AK79" i="1" s="1"/>
  <c r="AJ79" i="1" a="1"/>
  <c r="AJ79" i="1" s="1"/>
  <c r="AI79" i="1"/>
  <c r="AI79" i="1" a="1"/>
  <c r="AH79" i="1" a="1"/>
  <c r="AH79" i="1" s="1"/>
  <c r="AG79" i="1" a="1"/>
  <c r="AG79" i="1" s="1"/>
  <c r="AF79" i="1"/>
  <c r="AF79" i="1" a="1"/>
  <c r="AE79" i="1"/>
  <c r="AE79" i="1" a="1"/>
  <c r="AD79" i="1" a="1"/>
  <c r="AD79" i="1" s="1"/>
  <c r="AC79" i="1"/>
  <c r="AC79" i="1" a="1"/>
  <c r="AB79" i="1" a="1"/>
  <c r="AB79" i="1" s="1"/>
  <c r="AA79" i="1"/>
  <c r="AA79" i="1" a="1"/>
  <c r="Z79" i="1" a="1"/>
  <c r="Z79" i="1" s="1"/>
  <c r="Y79" i="1"/>
  <c r="Y79" i="1" a="1"/>
  <c r="X79" i="1" a="1"/>
  <c r="X79" i="1" s="1"/>
  <c r="W79" i="1" a="1"/>
  <c r="W79" i="1" s="1"/>
  <c r="V79" i="1" a="1"/>
  <c r="V79" i="1" s="1"/>
  <c r="U79" i="1" a="1"/>
  <c r="U79" i="1" s="1"/>
  <c r="T79" i="1" a="1"/>
  <c r="T79" i="1" s="1"/>
  <c r="S79" i="1" a="1"/>
  <c r="S79" i="1" s="1"/>
  <c r="R79" i="1" a="1"/>
  <c r="R79" i="1" s="1"/>
  <c r="Q79" i="1" a="1"/>
  <c r="Q79" i="1" s="1"/>
  <c r="P79" i="1" a="1"/>
  <c r="P79" i="1" s="1"/>
  <c r="O79" i="1" a="1"/>
  <c r="O79" i="1" s="1"/>
  <c r="N79" i="1" a="1"/>
  <c r="N79" i="1" s="1"/>
  <c r="M79" i="1" a="1"/>
  <c r="M79" i="1" s="1"/>
  <c r="L79" i="1" a="1"/>
  <c r="L79" i="1" s="1"/>
  <c r="K79" i="1" a="1"/>
  <c r="K79" i="1" s="1"/>
  <c r="J79" i="1"/>
  <c r="I79" i="1"/>
  <c r="G79" i="1"/>
  <c r="F79" i="1"/>
  <c r="C79" i="1" a="1"/>
  <c r="C79" i="1" s="1"/>
  <c r="B79" i="1"/>
  <c r="AN78" i="1" a="1"/>
  <c r="AN78" i="1" s="1"/>
  <c r="AM78" i="1" a="1"/>
  <c r="AM78" i="1" s="1"/>
  <c r="AL78" i="1" a="1"/>
  <c r="AL78" i="1" s="1"/>
  <c r="AK78" i="1" a="1"/>
  <c r="AK78" i="1" s="1"/>
  <c r="AJ78" i="1"/>
  <c r="AJ78" i="1" a="1"/>
  <c r="AI78" i="1" a="1"/>
  <c r="AI78" i="1" s="1"/>
  <c r="AH78" i="1"/>
  <c r="AH78" i="1" a="1"/>
  <c r="AG78" i="1"/>
  <c r="AG78" i="1" a="1"/>
  <c r="AF78" i="1" a="1"/>
  <c r="AF78" i="1" s="1"/>
  <c r="AE78" i="1" a="1"/>
  <c r="AE78" i="1" s="1"/>
  <c r="AD78" i="1" a="1"/>
  <c r="AD78" i="1" s="1"/>
  <c r="AC78" i="1" a="1"/>
  <c r="AC78" i="1" s="1"/>
  <c r="AB78" i="1" a="1"/>
  <c r="AB78" i="1" s="1"/>
  <c r="AA78" i="1" a="1"/>
  <c r="AA78" i="1" s="1"/>
  <c r="Z78" i="1" a="1"/>
  <c r="Z78" i="1" s="1"/>
  <c r="Y78" i="1"/>
  <c r="Y78" i="1" a="1"/>
  <c r="X78" i="1"/>
  <c r="X78" i="1" a="1"/>
  <c r="W78" i="1" a="1"/>
  <c r="W78" i="1" s="1"/>
  <c r="V78" i="1"/>
  <c r="V78" i="1" a="1"/>
  <c r="U78" i="1" a="1"/>
  <c r="U78" i="1" s="1"/>
  <c r="T78" i="1" a="1"/>
  <c r="T78" i="1" s="1"/>
  <c r="S78" i="1" a="1"/>
  <c r="S78" i="1" s="1"/>
  <c r="R78" i="1" a="1"/>
  <c r="R78" i="1" s="1"/>
  <c r="Q78" i="1" a="1"/>
  <c r="Q78" i="1" s="1"/>
  <c r="P78" i="1"/>
  <c r="P78" i="1" a="1"/>
  <c r="O78" i="1" a="1"/>
  <c r="O78" i="1" s="1"/>
  <c r="N78" i="1" a="1"/>
  <c r="N78" i="1" s="1"/>
  <c r="M78" i="1"/>
  <c r="M78" i="1" a="1"/>
  <c r="L78" i="1" a="1"/>
  <c r="L78" i="1" s="1"/>
  <c r="K78" i="1" a="1"/>
  <c r="K78" i="1" s="1"/>
  <c r="J78" i="1"/>
  <c r="I78" i="1"/>
  <c r="G78" i="1"/>
  <c r="F78" i="1"/>
  <c r="C78" i="1" a="1"/>
  <c r="C78" i="1" s="1"/>
  <c r="B78" i="1"/>
  <c r="AN77" i="1" a="1"/>
  <c r="AN77" i="1" s="1"/>
  <c r="AM77" i="1" a="1"/>
  <c r="AM77" i="1" s="1"/>
  <c r="AL77" i="1"/>
  <c r="AL77" i="1" a="1"/>
  <c r="AK77" i="1" a="1"/>
  <c r="AK77" i="1" s="1"/>
  <c r="AJ77" i="1"/>
  <c r="AJ77" i="1" a="1"/>
  <c r="AI77" i="1" a="1"/>
  <c r="AI77" i="1" s="1"/>
  <c r="AH77" i="1"/>
  <c r="AH77" i="1" a="1"/>
  <c r="AG77" i="1" a="1"/>
  <c r="AG77" i="1" s="1"/>
  <c r="AF77" i="1" a="1"/>
  <c r="AF77" i="1" s="1"/>
  <c r="AE77" i="1" a="1"/>
  <c r="AE77" i="1" s="1"/>
  <c r="AD77" i="1" a="1"/>
  <c r="AD77" i="1" s="1"/>
  <c r="AC77" i="1" a="1"/>
  <c r="AC77" i="1" s="1"/>
  <c r="AB77" i="1" a="1"/>
  <c r="AB77" i="1" s="1"/>
  <c r="AA77" i="1" a="1"/>
  <c r="AA77" i="1" s="1"/>
  <c r="Z77" i="1" a="1"/>
  <c r="Z77" i="1" s="1"/>
  <c r="Y77" i="1" a="1"/>
  <c r="Y77" i="1" s="1"/>
  <c r="X77" i="1" a="1"/>
  <c r="X77" i="1" s="1"/>
  <c r="W77" i="1" a="1"/>
  <c r="W77" i="1" s="1"/>
  <c r="V77" i="1"/>
  <c r="V77" i="1" a="1"/>
  <c r="U77" i="1" a="1"/>
  <c r="U77" i="1" s="1"/>
  <c r="T77" i="1"/>
  <c r="T77" i="1" a="1"/>
  <c r="S77" i="1" a="1"/>
  <c r="S77" i="1" s="1"/>
  <c r="R77" i="1"/>
  <c r="R77" i="1" a="1"/>
  <c r="Q77" i="1" a="1"/>
  <c r="Q77" i="1" s="1"/>
  <c r="P77" i="1" a="1"/>
  <c r="P77" i="1" s="1"/>
  <c r="O77" i="1" a="1"/>
  <c r="O77" i="1" s="1"/>
  <c r="N77" i="1" a="1"/>
  <c r="N77" i="1" s="1"/>
  <c r="M77" i="1" a="1"/>
  <c r="M77" i="1" s="1"/>
  <c r="L77" i="1" a="1"/>
  <c r="L77" i="1" s="1"/>
  <c r="K77" i="1" a="1"/>
  <c r="K77" i="1" s="1"/>
  <c r="J77" i="1"/>
  <c r="I77" i="1"/>
  <c r="G77" i="1"/>
  <c r="F77" i="1"/>
  <c r="C77" i="1"/>
  <c r="C77" i="1" a="1"/>
  <c r="B77" i="1"/>
  <c r="AN76" i="1" a="1"/>
  <c r="AN76" i="1" s="1"/>
  <c r="AM76" i="1" a="1"/>
  <c r="AM76" i="1" s="1"/>
  <c r="AL76" i="1" a="1"/>
  <c r="AL76" i="1" s="1"/>
  <c r="AK76" i="1" a="1"/>
  <c r="AK76" i="1" s="1"/>
  <c r="AJ76" i="1" a="1"/>
  <c r="AJ76" i="1" s="1"/>
  <c r="AI76" i="1" a="1"/>
  <c r="AI76" i="1" s="1"/>
  <c r="AH76" i="1" a="1"/>
  <c r="AH76" i="1" s="1"/>
  <c r="AG76" i="1"/>
  <c r="AG76" i="1" a="1"/>
  <c r="AF76" i="1" a="1"/>
  <c r="AF76" i="1" s="1"/>
  <c r="AE76" i="1" a="1"/>
  <c r="AE76" i="1" s="1"/>
  <c r="AD76" i="1" a="1"/>
  <c r="AD76" i="1" s="1"/>
  <c r="AC76" i="1" a="1"/>
  <c r="AC76" i="1" s="1"/>
  <c r="AB76" i="1"/>
  <c r="AB76" i="1" a="1"/>
  <c r="AA76" i="1" a="1"/>
  <c r="AA76" i="1" s="1"/>
  <c r="Z76" i="1" a="1"/>
  <c r="Z76" i="1" s="1"/>
  <c r="Y76" i="1" a="1"/>
  <c r="Y76" i="1" s="1"/>
  <c r="X76" i="1" a="1"/>
  <c r="X76" i="1" s="1"/>
  <c r="W76" i="1" a="1"/>
  <c r="W76" i="1" s="1"/>
  <c r="V76" i="1" a="1"/>
  <c r="V76" i="1" s="1"/>
  <c r="U76" i="1" a="1"/>
  <c r="U76" i="1" s="1"/>
  <c r="T76" i="1" a="1"/>
  <c r="T76" i="1" s="1"/>
  <c r="S76" i="1" a="1"/>
  <c r="S76" i="1" s="1"/>
  <c r="R76" i="1" a="1"/>
  <c r="R76" i="1" s="1"/>
  <c r="Q76" i="1"/>
  <c r="Q76" i="1" a="1"/>
  <c r="P76" i="1" a="1"/>
  <c r="P76" i="1" s="1"/>
  <c r="O76" i="1" a="1"/>
  <c r="O76" i="1" s="1"/>
  <c r="N76" i="1" a="1"/>
  <c r="N76" i="1" s="1"/>
  <c r="M76" i="1" a="1"/>
  <c r="M76" i="1" s="1"/>
  <c r="L76" i="1"/>
  <c r="L76" i="1" a="1"/>
  <c r="K76" i="1" a="1"/>
  <c r="K76" i="1" s="1"/>
  <c r="J76" i="1"/>
  <c r="I76" i="1"/>
  <c r="G76" i="1"/>
  <c r="F76" i="1"/>
  <c r="C76" i="1" a="1"/>
  <c r="C76" i="1" s="1"/>
  <c r="B76" i="1"/>
  <c r="AN75" i="1" a="1"/>
  <c r="AN75" i="1" s="1"/>
  <c r="AM75" i="1" a="1"/>
  <c r="AM75" i="1" s="1"/>
  <c r="AL75" i="1" a="1"/>
  <c r="AL75" i="1" s="1"/>
  <c r="AK75" i="1" a="1"/>
  <c r="AK75" i="1" s="1"/>
  <c r="AJ75" i="1" a="1"/>
  <c r="AJ75" i="1" s="1"/>
  <c r="AI75" i="1" a="1"/>
  <c r="AI75" i="1" s="1"/>
  <c r="AH75" i="1" a="1"/>
  <c r="AH75" i="1" s="1"/>
  <c r="AG75" i="1" a="1"/>
  <c r="AG75" i="1" s="1"/>
  <c r="AF75" i="1" a="1"/>
  <c r="AF75" i="1" s="1"/>
  <c r="AE75" i="1" a="1"/>
  <c r="AE75" i="1" s="1"/>
  <c r="AD75" i="1" a="1"/>
  <c r="AD75" i="1" s="1"/>
  <c r="AC75" i="1" a="1"/>
  <c r="AC75" i="1" s="1"/>
  <c r="AB75" i="1" a="1"/>
  <c r="AB75" i="1" s="1"/>
  <c r="AA75" i="1" a="1"/>
  <c r="AA75" i="1" s="1"/>
  <c r="Z75" i="1" a="1"/>
  <c r="Z75" i="1" s="1"/>
  <c r="Y75" i="1"/>
  <c r="Y75" i="1" a="1"/>
  <c r="X75" i="1" a="1"/>
  <c r="X75" i="1" s="1"/>
  <c r="W75" i="1" a="1"/>
  <c r="W75" i="1" s="1"/>
  <c r="V75" i="1" a="1"/>
  <c r="V75" i="1" s="1"/>
  <c r="U75" i="1"/>
  <c r="U75" i="1" a="1"/>
  <c r="T75" i="1" a="1"/>
  <c r="T75" i="1" s="1"/>
  <c r="S75" i="1" a="1"/>
  <c r="S75" i="1" s="1"/>
  <c r="R75" i="1" a="1"/>
  <c r="R75" i="1" s="1"/>
  <c r="Q75" i="1"/>
  <c r="Q75" i="1" a="1"/>
  <c r="P75" i="1" a="1"/>
  <c r="P75" i="1" s="1"/>
  <c r="O75" i="1" a="1"/>
  <c r="O75" i="1" s="1"/>
  <c r="N75" i="1" a="1"/>
  <c r="N75" i="1" s="1"/>
  <c r="M75" i="1" a="1"/>
  <c r="M75" i="1" s="1"/>
  <c r="L75" i="1" a="1"/>
  <c r="L75" i="1" s="1"/>
  <c r="K75" i="1" a="1"/>
  <c r="K75" i="1" s="1"/>
  <c r="J75" i="1"/>
  <c r="I75" i="1"/>
  <c r="G75" i="1"/>
  <c r="F75" i="1"/>
  <c r="C75" i="1" a="1"/>
  <c r="C75" i="1" s="1"/>
  <c r="B75" i="1"/>
  <c r="AN74" i="1" a="1"/>
  <c r="AN74" i="1" s="1"/>
  <c r="AM74" i="1" a="1"/>
  <c r="AM74" i="1" s="1"/>
  <c r="AL74" i="1" a="1"/>
  <c r="AL74" i="1" s="1"/>
  <c r="AK74" i="1" a="1"/>
  <c r="AK74" i="1" s="1"/>
  <c r="AJ74" i="1" a="1"/>
  <c r="AJ74" i="1" s="1"/>
  <c r="AI74" i="1" a="1"/>
  <c r="AI74" i="1" s="1"/>
  <c r="AH74" i="1" a="1"/>
  <c r="AH74" i="1" s="1"/>
  <c r="AG74" i="1" a="1"/>
  <c r="AG74" i="1" s="1"/>
  <c r="AF74" i="1"/>
  <c r="AF74" i="1" a="1"/>
  <c r="AE74" i="1" a="1"/>
  <c r="AE74" i="1" s="1"/>
  <c r="AD74" i="1" a="1"/>
  <c r="AD74" i="1" s="1"/>
  <c r="AC74" i="1" a="1"/>
  <c r="AC74" i="1" s="1"/>
  <c r="AB74" i="1" a="1"/>
  <c r="AB74" i="1" s="1"/>
  <c r="AA74" i="1" a="1"/>
  <c r="AA74" i="1" s="1"/>
  <c r="Z74" i="1" a="1"/>
  <c r="Z74" i="1" s="1"/>
  <c r="Y74" i="1" a="1"/>
  <c r="Y74" i="1" s="1"/>
  <c r="X74" i="1"/>
  <c r="X74" i="1" a="1"/>
  <c r="W74" i="1" a="1"/>
  <c r="W74" i="1" s="1"/>
  <c r="V74" i="1" a="1"/>
  <c r="V74" i="1" s="1"/>
  <c r="U74" i="1" a="1"/>
  <c r="U74" i="1" s="1"/>
  <c r="T74" i="1"/>
  <c r="T74" i="1" a="1"/>
  <c r="S74" i="1" a="1"/>
  <c r="S74" i="1" s="1"/>
  <c r="R74" i="1" a="1"/>
  <c r="R74" i="1" s="1"/>
  <c r="Q74" i="1" a="1"/>
  <c r="Q74" i="1" s="1"/>
  <c r="P74" i="1"/>
  <c r="P74" i="1" a="1"/>
  <c r="O74" i="1" a="1"/>
  <c r="O74" i="1" s="1"/>
  <c r="N74" i="1" a="1"/>
  <c r="N74" i="1" s="1"/>
  <c r="M74" i="1" a="1"/>
  <c r="M74" i="1" s="1"/>
  <c r="L74" i="1" a="1"/>
  <c r="L74" i="1" s="1"/>
  <c r="K74" i="1" a="1"/>
  <c r="K74" i="1" s="1"/>
  <c r="J74" i="1"/>
  <c r="I74" i="1"/>
  <c r="G74" i="1"/>
  <c r="F74" i="1"/>
  <c r="C74" i="1" a="1"/>
  <c r="C74" i="1" s="1"/>
  <c r="B74" i="1"/>
  <c r="AN73" i="1" a="1"/>
  <c r="AN73" i="1" s="1"/>
  <c r="AM73" i="1" a="1"/>
  <c r="AM73" i="1" s="1"/>
  <c r="AL73" i="1" a="1"/>
  <c r="AL73" i="1" s="1"/>
  <c r="AK73" i="1" a="1"/>
  <c r="AK73" i="1" s="1"/>
  <c r="AJ73" i="1"/>
  <c r="AJ73" i="1" a="1"/>
  <c r="AI73" i="1" a="1"/>
  <c r="AI73" i="1" s="1"/>
  <c r="AH73" i="1" a="1"/>
  <c r="AH73" i="1" s="1"/>
  <c r="AG73" i="1" a="1"/>
  <c r="AG73" i="1" s="1"/>
  <c r="AF73" i="1" a="1"/>
  <c r="AF73" i="1" s="1"/>
  <c r="AE73" i="1" a="1"/>
  <c r="AE73" i="1" s="1"/>
  <c r="AD73" i="1" a="1"/>
  <c r="AD73" i="1" s="1"/>
  <c r="AC73" i="1" a="1"/>
  <c r="AC73" i="1" s="1"/>
  <c r="AB73" i="1" a="1"/>
  <c r="AB73" i="1" s="1"/>
  <c r="AA73" i="1" a="1"/>
  <c r="AA73" i="1" s="1"/>
  <c r="Z73" i="1" a="1"/>
  <c r="Z73" i="1" s="1"/>
  <c r="Y73" i="1" a="1"/>
  <c r="Y73" i="1" s="1"/>
  <c r="X73" i="1"/>
  <c r="X73" i="1" a="1"/>
  <c r="W73" i="1" a="1"/>
  <c r="W73" i="1" s="1"/>
  <c r="V73" i="1" a="1"/>
  <c r="V73" i="1" s="1"/>
  <c r="U73" i="1" a="1"/>
  <c r="U73" i="1" s="1"/>
  <c r="T73" i="1" a="1"/>
  <c r="T73" i="1" s="1"/>
  <c r="S73" i="1" a="1"/>
  <c r="S73" i="1" s="1"/>
  <c r="R73" i="1"/>
  <c r="R73" i="1" a="1"/>
  <c r="Q73" i="1" a="1"/>
  <c r="Q73" i="1" s="1"/>
  <c r="P73" i="1"/>
  <c r="P73" i="1" a="1"/>
  <c r="O73" i="1" a="1"/>
  <c r="O73" i="1" s="1"/>
  <c r="N73" i="1"/>
  <c r="N73" i="1" a="1"/>
  <c r="M73" i="1" a="1"/>
  <c r="M73" i="1" s="1"/>
  <c r="L73" i="1" a="1"/>
  <c r="L73" i="1" s="1"/>
  <c r="K73" i="1" a="1"/>
  <c r="K73" i="1" s="1"/>
  <c r="J73" i="1"/>
  <c r="I73" i="1"/>
  <c r="G73" i="1"/>
  <c r="F73" i="1"/>
  <c r="C73" i="1" a="1"/>
  <c r="C73" i="1" s="1"/>
  <c r="B73" i="1"/>
  <c r="AN72" i="1" a="1"/>
  <c r="AN72" i="1" s="1"/>
  <c r="AM72" i="1"/>
  <c r="AM72" i="1" a="1"/>
  <c r="AL72" i="1" a="1"/>
  <c r="AL72" i="1" s="1"/>
  <c r="AK72" i="1" a="1"/>
  <c r="AK72" i="1" s="1"/>
  <c r="AJ72" i="1" a="1"/>
  <c r="AJ72" i="1" s="1"/>
  <c r="AI72" i="1" a="1"/>
  <c r="AI72" i="1" s="1"/>
  <c r="AH72" i="1" a="1"/>
  <c r="AH72" i="1" s="1"/>
  <c r="AG72" i="1"/>
  <c r="AG72" i="1" a="1"/>
  <c r="AF72" i="1" a="1"/>
  <c r="AF72" i="1" s="1"/>
  <c r="AE72" i="1" a="1"/>
  <c r="AE72" i="1" s="1"/>
  <c r="AD72" i="1"/>
  <c r="AD72" i="1" a="1"/>
  <c r="AC72" i="1" a="1"/>
  <c r="AC72" i="1" s="1"/>
  <c r="AB72" i="1" a="1"/>
  <c r="AB72" i="1" s="1"/>
  <c r="AA72" i="1"/>
  <c r="AA72" i="1" a="1"/>
  <c r="Z72" i="1" a="1"/>
  <c r="Z72" i="1" s="1"/>
  <c r="Y72" i="1" a="1"/>
  <c r="Y72" i="1" s="1"/>
  <c r="X72" i="1" a="1"/>
  <c r="X72" i="1" s="1"/>
  <c r="W72" i="1" a="1"/>
  <c r="W72" i="1" s="1"/>
  <c r="V72" i="1" a="1"/>
  <c r="V72" i="1" s="1"/>
  <c r="U72" i="1" a="1"/>
  <c r="U72" i="1" s="1"/>
  <c r="T72" i="1" a="1"/>
  <c r="T72" i="1" s="1"/>
  <c r="S72" i="1" a="1"/>
  <c r="S72" i="1" s="1"/>
  <c r="R72" i="1" a="1"/>
  <c r="R72" i="1" s="1"/>
  <c r="Q72" i="1"/>
  <c r="Q72" i="1" a="1"/>
  <c r="P72" i="1" a="1"/>
  <c r="P72" i="1" s="1"/>
  <c r="O72" i="1"/>
  <c r="O72" i="1" a="1"/>
  <c r="N72" i="1" a="1"/>
  <c r="N72" i="1" s="1"/>
  <c r="M72" i="1"/>
  <c r="M72" i="1" a="1"/>
  <c r="L72" i="1" a="1"/>
  <c r="L72" i="1" s="1"/>
  <c r="K72" i="1" a="1"/>
  <c r="K72" i="1" s="1"/>
  <c r="J72" i="1"/>
  <c r="I72" i="1"/>
  <c r="G72" i="1"/>
  <c r="F72" i="1"/>
  <c r="C72" i="1" a="1"/>
  <c r="C72" i="1" s="1"/>
  <c r="B72" i="1"/>
  <c r="AN71" i="1" a="1"/>
  <c r="AN71" i="1" s="1"/>
  <c r="AM71" i="1"/>
  <c r="AM71" i="1" a="1"/>
  <c r="AL71" i="1" a="1"/>
  <c r="AL71" i="1" s="1"/>
  <c r="AK71" i="1" a="1"/>
  <c r="AK71" i="1" s="1"/>
  <c r="AJ71" i="1" a="1"/>
  <c r="AJ71" i="1" s="1"/>
  <c r="AI71" i="1" a="1"/>
  <c r="AI71" i="1" s="1"/>
  <c r="AH71" i="1" a="1"/>
  <c r="AH71" i="1" s="1"/>
  <c r="AG71" i="1" a="1"/>
  <c r="AG71" i="1" s="1"/>
  <c r="AF71" i="1" a="1"/>
  <c r="AF71" i="1" s="1"/>
  <c r="AE71" i="1" a="1"/>
  <c r="AE71" i="1" s="1"/>
  <c r="AD71" i="1" a="1"/>
  <c r="AD71" i="1" s="1"/>
  <c r="AC71" i="1" a="1"/>
  <c r="AC71" i="1" s="1"/>
  <c r="AB71" i="1" a="1"/>
  <c r="AB71" i="1" s="1"/>
  <c r="AA71" i="1" a="1"/>
  <c r="AA71" i="1" s="1"/>
  <c r="Z71" i="1" a="1"/>
  <c r="Z71" i="1" s="1"/>
  <c r="Y71" i="1" a="1"/>
  <c r="Y71" i="1" s="1"/>
  <c r="X71" i="1" a="1"/>
  <c r="X71" i="1" s="1"/>
  <c r="W71" i="1" a="1"/>
  <c r="W71" i="1" s="1"/>
  <c r="V71" i="1" a="1"/>
  <c r="V71" i="1" s="1"/>
  <c r="U71" i="1" a="1"/>
  <c r="U71" i="1" s="1"/>
  <c r="T71" i="1" a="1"/>
  <c r="T71" i="1" s="1"/>
  <c r="S71" i="1" a="1"/>
  <c r="S71" i="1" s="1"/>
  <c r="R71" i="1" a="1"/>
  <c r="R71" i="1" s="1"/>
  <c r="Q71" i="1" a="1"/>
  <c r="Q71" i="1" s="1"/>
  <c r="P71" i="1" a="1"/>
  <c r="P71" i="1" s="1"/>
  <c r="O71" i="1" a="1"/>
  <c r="O71" i="1" s="1"/>
  <c r="N71" i="1" a="1"/>
  <c r="N71" i="1" s="1"/>
  <c r="M71" i="1" a="1"/>
  <c r="M71" i="1" s="1"/>
  <c r="L71" i="1" a="1"/>
  <c r="L71" i="1" s="1"/>
  <c r="K71" i="1" a="1"/>
  <c r="K71" i="1" s="1"/>
  <c r="J71" i="1"/>
  <c r="I71" i="1"/>
  <c r="G71" i="1"/>
  <c r="F71" i="1"/>
  <c r="C71" i="1" a="1"/>
  <c r="C71" i="1" s="1"/>
  <c r="B71" i="1"/>
  <c r="AN70" i="1" a="1"/>
  <c r="AN70" i="1" s="1"/>
  <c r="AM70" i="1" a="1"/>
  <c r="AM70" i="1" s="1"/>
  <c r="AL70" i="1" a="1"/>
  <c r="AL70" i="1" s="1"/>
  <c r="AK70" i="1" a="1"/>
  <c r="AK70" i="1" s="1"/>
  <c r="AJ70" i="1"/>
  <c r="AJ70" i="1" a="1"/>
  <c r="AI70" i="1" a="1"/>
  <c r="AI70" i="1" s="1"/>
  <c r="AH70" i="1" a="1"/>
  <c r="AH70" i="1" s="1"/>
  <c r="AG70" i="1"/>
  <c r="AG70" i="1" a="1"/>
  <c r="AF70" i="1" a="1"/>
  <c r="AF70" i="1" s="1"/>
  <c r="AE70" i="1" a="1"/>
  <c r="AE70" i="1" s="1"/>
  <c r="AD70" i="1"/>
  <c r="AD70" i="1" a="1"/>
  <c r="AC70" i="1" a="1"/>
  <c r="AC70" i="1" s="1"/>
  <c r="AB70" i="1" a="1"/>
  <c r="AB70" i="1" s="1"/>
  <c r="AA70" i="1" a="1"/>
  <c r="AA70" i="1" s="1"/>
  <c r="Z70" i="1" a="1"/>
  <c r="Z70" i="1" s="1"/>
  <c r="Y70" i="1" a="1"/>
  <c r="Y70" i="1" s="1"/>
  <c r="X70" i="1"/>
  <c r="X70" i="1" a="1"/>
  <c r="W70" i="1" a="1"/>
  <c r="W70" i="1" s="1"/>
  <c r="V70" i="1"/>
  <c r="V70" i="1" a="1"/>
  <c r="U70" i="1"/>
  <c r="U70" i="1" a="1"/>
  <c r="T70" i="1" a="1"/>
  <c r="T70" i="1" s="1"/>
  <c r="S70" i="1" a="1"/>
  <c r="S70" i="1" s="1"/>
  <c r="R70" i="1" a="1"/>
  <c r="R70" i="1" s="1"/>
  <c r="Q70" i="1" a="1"/>
  <c r="Q70" i="1" s="1"/>
  <c r="P70" i="1" a="1"/>
  <c r="P70" i="1" s="1"/>
  <c r="O70" i="1" a="1"/>
  <c r="O70" i="1" s="1"/>
  <c r="N70" i="1" a="1"/>
  <c r="N70" i="1" s="1"/>
  <c r="M70" i="1"/>
  <c r="M70" i="1" a="1"/>
  <c r="L70" i="1"/>
  <c r="L70" i="1" a="1"/>
  <c r="K70" i="1" a="1"/>
  <c r="K70" i="1" s="1"/>
  <c r="J70" i="1"/>
  <c r="I70" i="1"/>
  <c r="G70" i="1"/>
  <c r="F70" i="1"/>
  <c r="C70" i="1" a="1"/>
  <c r="C70" i="1" s="1"/>
  <c r="B70" i="1"/>
  <c r="AN69" i="1" a="1"/>
  <c r="AN69" i="1" s="1"/>
  <c r="AM69" i="1" a="1"/>
  <c r="AM69" i="1" s="1"/>
  <c r="AL69" i="1"/>
  <c r="AL69" i="1" a="1"/>
  <c r="AK69" i="1" a="1"/>
  <c r="AK69" i="1" s="1"/>
  <c r="AJ69" i="1" a="1"/>
  <c r="AJ69" i="1" s="1"/>
  <c r="AI69" i="1" a="1"/>
  <c r="AI69" i="1" s="1"/>
  <c r="AH69" i="1"/>
  <c r="AH69" i="1" a="1"/>
  <c r="AG69" i="1" a="1"/>
  <c r="AG69" i="1" s="1"/>
  <c r="AF69" i="1" a="1"/>
  <c r="AF69" i="1" s="1"/>
  <c r="AE69" i="1" a="1"/>
  <c r="AE69" i="1" s="1"/>
  <c r="AD69" i="1" a="1"/>
  <c r="AD69" i="1" s="1"/>
  <c r="AC69" i="1" a="1"/>
  <c r="AC69" i="1" s="1"/>
  <c r="AB69" i="1" a="1"/>
  <c r="AB69" i="1" s="1"/>
  <c r="AA69" i="1" a="1"/>
  <c r="AA69" i="1" s="1"/>
  <c r="Z69" i="1" a="1"/>
  <c r="Z69" i="1" s="1"/>
  <c r="Y69" i="1" a="1"/>
  <c r="Y69" i="1" s="1"/>
  <c r="X69" i="1" a="1"/>
  <c r="X69" i="1" s="1"/>
  <c r="W69" i="1" a="1"/>
  <c r="W69" i="1" s="1"/>
  <c r="V69" i="1" a="1"/>
  <c r="V69" i="1" s="1"/>
  <c r="U69" i="1" a="1"/>
  <c r="U69" i="1" s="1"/>
  <c r="T69" i="1" a="1"/>
  <c r="T69" i="1" s="1"/>
  <c r="S69" i="1" a="1"/>
  <c r="S69" i="1" s="1"/>
  <c r="R69" i="1" a="1"/>
  <c r="R69" i="1" s="1"/>
  <c r="Q69" i="1" a="1"/>
  <c r="Q69" i="1" s="1"/>
  <c r="P69" i="1" a="1"/>
  <c r="P69" i="1" s="1"/>
  <c r="O69" i="1" a="1"/>
  <c r="O69" i="1" s="1"/>
  <c r="N69" i="1" a="1"/>
  <c r="N69" i="1" s="1"/>
  <c r="M69" i="1" a="1"/>
  <c r="M69" i="1" s="1"/>
  <c r="L69" i="1" a="1"/>
  <c r="L69" i="1" s="1"/>
  <c r="K69" i="1" a="1"/>
  <c r="K69" i="1" s="1"/>
  <c r="J69" i="1"/>
  <c r="I69" i="1"/>
  <c r="G69" i="1"/>
  <c r="F69" i="1"/>
  <c r="C69" i="1" a="1"/>
  <c r="C69" i="1" s="1"/>
  <c r="B69" i="1"/>
  <c r="AN68" i="1" a="1"/>
  <c r="AN68" i="1" s="1"/>
  <c r="AM68" i="1" a="1"/>
  <c r="AM68" i="1" s="1"/>
  <c r="AL68" i="1" a="1"/>
  <c r="AL68" i="1" s="1"/>
  <c r="AK68" i="1"/>
  <c r="AK68" i="1" a="1"/>
  <c r="AJ68" i="1"/>
  <c r="AJ68" i="1" a="1"/>
  <c r="AI68" i="1" a="1"/>
  <c r="AI68" i="1" s="1"/>
  <c r="AH68" i="1"/>
  <c r="AH68" i="1" a="1"/>
  <c r="AG68" i="1" a="1"/>
  <c r="AG68" i="1" s="1"/>
  <c r="AF68" i="1" a="1"/>
  <c r="AF68" i="1" s="1"/>
  <c r="AE68" i="1" a="1"/>
  <c r="AE68" i="1" s="1"/>
  <c r="AD68" i="1" a="1"/>
  <c r="AD68" i="1" s="1"/>
  <c r="AC68" i="1"/>
  <c r="AC68" i="1" a="1"/>
  <c r="AB68" i="1" a="1"/>
  <c r="AB68" i="1" s="1"/>
  <c r="AA68" i="1" a="1"/>
  <c r="AA68" i="1" s="1"/>
  <c r="Z68" i="1" a="1"/>
  <c r="Z68" i="1" s="1"/>
  <c r="Y68" i="1" a="1"/>
  <c r="Y68" i="1" s="1"/>
  <c r="X68" i="1"/>
  <c r="X68" i="1" a="1"/>
  <c r="W68" i="1" a="1"/>
  <c r="W68" i="1" s="1"/>
  <c r="V68" i="1" a="1"/>
  <c r="V68" i="1" s="1"/>
  <c r="U68" i="1" a="1"/>
  <c r="U68" i="1" s="1"/>
  <c r="T68" i="1" a="1"/>
  <c r="T68" i="1" s="1"/>
  <c r="S68" i="1" a="1"/>
  <c r="S68" i="1" s="1"/>
  <c r="R68" i="1" a="1"/>
  <c r="R68" i="1" s="1"/>
  <c r="Q68" i="1"/>
  <c r="Q68" i="1" a="1"/>
  <c r="P68" i="1"/>
  <c r="P68" i="1" a="1"/>
  <c r="O68" i="1" a="1"/>
  <c r="O68" i="1" s="1"/>
  <c r="N68" i="1" a="1"/>
  <c r="N68" i="1" s="1"/>
  <c r="M68" i="1" a="1"/>
  <c r="M68" i="1" s="1"/>
  <c r="L68" i="1"/>
  <c r="L68" i="1" a="1"/>
  <c r="K68" i="1" a="1"/>
  <c r="K68" i="1" s="1"/>
  <c r="J68" i="1"/>
  <c r="I68" i="1"/>
  <c r="G68" i="1"/>
  <c r="F68" i="1"/>
  <c r="C68" i="1" a="1"/>
  <c r="C68" i="1" s="1"/>
  <c r="B68" i="1"/>
  <c r="AN67" i="1" a="1"/>
  <c r="AN67" i="1" s="1"/>
  <c r="AM67" i="1" a="1"/>
  <c r="AM67" i="1" s="1"/>
  <c r="AL67" i="1" a="1"/>
  <c r="AL67" i="1" s="1"/>
  <c r="AK67" i="1"/>
  <c r="AK67" i="1" a="1"/>
  <c r="AJ67" i="1" a="1"/>
  <c r="AJ67" i="1" s="1"/>
  <c r="AI67" i="1"/>
  <c r="AI67" i="1" a="1"/>
  <c r="AH67" i="1" a="1"/>
  <c r="AH67" i="1" s="1"/>
  <c r="AG67" i="1" a="1"/>
  <c r="AG67" i="1" s="1"/>
  <c r="AF67" i="1" a="1"/>
  <c r="AF67" i="1" s="1"/>
  <c r="AE67" i="1" a="1"/>
  <c r="AE67" i="1" s="1"/>
  <c r="AD67" i="1" a="1"/>
  <c r="AD67" i="1" s="1"/>
  <c r="AC67" i="1"/>
  <c r="AC67" i="1" a="1"/>
  <c r="AB67" i="1" a="1"/>
  <c r="AB67" i="1" s="1"/>
  <c r="AA67" i="1" a="1"/>
  <c r="AA67" i="1" s="1"/>
  <c r="Z67" i="1" a="1"/>
  <c r="Z67" i="1" s="1"/>
  <c r="Y67" i="1" a="1"/>
  <c r="Y67" i="1" s="1"/>
  <c r="X67" i="1" a="1"/>
  <c r="X67" i="1" s="1"/>
  <c r="W67" i="1" a="1"/>
  <c r="W67" i="1" s="1"/>
  <c r="V67" i="1" a="1"/>
  <c r="V67" i="1" s="1"/>
  <c r="U67" i="1" a="1"/>
  <c r="U67" i="1" s="1"/>
  <c r="T67" i="1" a="1"/>
  <c r="T67" i="1" s="1"/>
  <c r="S67" i="1" a="1"/>
  <c r="S67" i="1" s="1"/>
  <c r="R67" i="1" a="1"/>
  <c r="R67" i="1" s="1"/>
  <c r="Q67" i="1" a="1"/>
  <c r="Q67" i="1" s="1"/>
  <c r="P67" i="1" a="1"/>
  <c r="P67" i="1" s="1"/>
  <c r="O67" i="1" a="1"/>
  <c r="O67" i="1" s="1"/>
  <c r="N67" i="1" a="1"/>
  <c r="N67" i="1" s="1"/>
  <c r="M67" i="1" a="1"/>
  <c r="M67" i="1" s="1"/>
  <c r="L67" i="1" a="1"/>
  <c r="L67" i="1" s="1"/>
  <c r="K67" i="1"/>
  <c r="K67" i="1" a="1"/>
  <c r="J67" i="1"/>
  <c r="I67" i="1"/>
  <c r="G67" i="1"/>
  <c r="F67" i="1"/>
  <c r="C67" i="1" a="1"/>
  <c r="C67" i="1" s="1"/>
  <c r="B67" i="1"/>
  <c r="AN66" i="1"/>
  <c r="AN66" i="1" a="1"/>
  <c r="AM66" i="1" a="1"/>
  <c r="AM66" i="1" s="1"/>
  <c r="AL66" i="1" a="1"/>
  <c r="AL66" i="1" s="1"/>
  <c r="AK66" i="1" a="1"/>
  <c r="AK66" i="1" s="1"/>
  <c r="AJ66" i="1"/>
  <c r="AJ66" i="1" a="1"/>
  <c r="AI66" i="1" a="1"/>
  <c r="AI66" i="1" s="1"/>
  <c r="AH66" i="1" a="1"/>
  <c r="AH66" i="1" s="1"/>
  <c r="AG66" i="1" a="1"/>
  <c r="AG66" i="1" s="1"/>
  <c r="AF66" i="1" a="1"/>
  <c r="AF66" i="1" s="1"/>
  <c r="AE66" i="1"/>
  <c r="AE66" i="1" a="1"/>
  <c r="AD66" i="1" a="1"/>
  <c r="AD66" i="1" s="1"/>
  <c r="AC66" i="1" a="1"/>
  <c r="AC66" i="1" s="1"/>
  <c r="AB66" i="1" a="1"/>
  <c r="AB66" i="1" s="1"/>
  <c r="AA66" i="1" a="1"/>
  <c r="AA66" i="1" s="1"/>
  <c r="Z66" i="1" a="1"/>
  <c r="Z66" i="1" s="1"/>
  <c r="Y66" i="1"/>
  <c r="Y66" i="1" a="1"/>
  <c r="X66" i="1"/>
  <c r="X66" i="1" a="1"/>
  <c r="W66" i="1" a="1"/>
  <c r="W66" i="1" s="1"/>
  <c r="V66" i="1" a="1"/>
  <c r="V66" i="1" s="1"/>
  <c r="U66" i="1" a="1"/>
  <c r="U66" i="1" s="1"/>
  <c r="T66" i="1"/>
  <c r="T66" i="1" a="1"/>
  <c r="S66" i="1" a="1"/>
  <c r="S66" i="1" s="1"/>
  <c r="R66" i="1" a="1"/>
  <c r="R66" i="1" s="1"/>
  <c r="Q66" i="1" a="1"/>
  <c r="Q66" i="1" s="1"/>
  <c r="P66" i="1" a="1"/>
  <c r="P66" i="1" s="1"/>
  <c r="O66" i="1"/>
  <c r="O66" i="1" a="1"/>
  <c r="N66" i="1" a="1"/>
  <c r="N66" i="1" s="1"/>
  <c r="M66" i="1" a="1"/>
  <c r="M66" i="1" s="1"/>
  <c r="L66" i="1" a="1"/>
  <c r="L66" i="1" s="1"/>
  <c r="K66" i="1" a="1"/>
  <c r="K66" i="1" s="1"/>
  <c r="J66" i="1"/>
  <c r="I66" i="1"/>
  <c r="G66" i="1"/>
  <c r="F66" i="1"/>
  <c r="C66" i="1" a="1"/>
  <c r="C66" i="1" s="1"/>
  <c r="B66" i="1"/>
  <c r="AN65" i="1" a="1"/>
  <c r="AN65" i="1" s="1"/>
  <c r="AM65" i="1" a="1"/>
  <c r="AM65" i="1" s="1"/>
  <c r="AL65" i="1" a="1"/>
  <c r="AL65" i="1" s="1"/>
  <c r="AK65" i="1" a="1"/>
  <c r="AK65" i="1" s="1"/>
  <c r="AJ65" i="1" a="1"/>
  <c r="AJ65" i="1" s="1"/>
  <c r="AI65" i="1" a="1"/>
  <c r="AI65" i="1" s="1"/>
  <c r="AH65" i="1" a="1"/>
  <c r="AH65" i="1" s="1"/>
  <c r="AG65" i="1"/>
  <c r="AG65" i="1" a="1"/>
  <c r="AF65" i="1"/>
  <c r="AF65" i="1" a="1"/>
  <c r="AE65" i="1" a="1"/>
  <c r="AE65" i="1" s="1"/>
  <c r="AD65" i="1" a="1"/>
  <c r="AD65" i="1" s="1"/>
  <c r="AC65" i="1" a="1"/>
  <c r="AC65" i="1" s="1"/>
  <c r="AB65" i="1" a="1"/>
  <c r="AB65" i="1" s="1"/>
  <c r="AA65" i="1" a="1"/>
  <c r="AA65" i="1" s="1"/>
  <c r="Z65" i="1" a="1"/>
  <c r="Z65" i="1" s="1"/>
  <c r="Y65" i="1" a="1"/>
  <c r="Y65" i="1" s="1"/>
  <c r="X65" i="1"/>
  <c r="X65" i="1" a="1"/>
  <c r="W65" i="1" a="1"/>
  <c r="W65" i="1" s="1"/>
  <c r="V65" i="1" a="1"/>
  <c r="V65" i="1" s="1"/>
  <c r="U65" i="1" a="1"/>
  <c r="U65" i="1" s="1"/>
  <c r="T65" i="1"/>
  <c r="T65" i="1" a="1"/>
  <c r="S65" i="1" a="1"/>
  <c r="S65" i="1" s="1"/>
  <c r="R65" i="1"/>
  <c r="R65" i="1" a="1"/>
  <c r="Q65" i="1" a="1"/>
  <c r="Q65" i="1" s="1"/>
  <c r="P65" i="1"/>
  <c r="P65" i="1" a="1"/>
  <c r="O65" i="1" a="1"/>
  <c r="O65" i="1" s="1"/>
  <c r="N65" i="1" a="1"/>
  <c r="N65" i="1" s="1"/>
  <c r="M65" i="1" a="1"/>
  <c r="M65" i="1" s="1"/>
  <c r="L65" i="1"/>
  <c r="L65" i="1" a="1"/>
  <c r="K65" i="1" a="1"/>
  <c r="K65" i="1" s="1"/>
  <c r="J65" i="1"/>
  <c r="I65" i="1"/>
  <c r="G65" i="1"/>
  <c r="F65" i="1"/>
  <c r="C65" i="1" a="1"/>
  <c r="C65" i="1" s="1"/>
  <c r="B65" i="1"/>
  <c r="AN64" i="1" a="1"/>
  <c r="AN64" i="1" s="1"/>
  <c r="AM64" i="1" a="1"/>
  <c r="AM64" i="1" s="1"/>
  <c r="AL64" i="1" a="1"/>
  <c r="AL64" i="1" s="1"/>
  <c r="AK64" i="1"/>
  <c r="AK64" i="1" a="1"/>
  <c r="AJ64" i="1" a="1"/>
  <c r="AJ64" i="1" s="1"/>
  <c r="AI64" i="1" a="1"/>
  <c r="AI64" i="1" s="1"/>
  <c r="AH64" i="1" a="1"/>
  <c r="AH64" i="1" s="1"/>
  <c r="AG64" i="1" a="1"/>
  <c r="AG64" i="1" s="1"/>
  <c r="AF64" i="1" a="1"/>
  <c r="AF64" i="1" s="1"/>
  <c r="AE64" i="1" a="1"/>
  <c r="AE64" i="1" s="1"/>
  <c r="AD64" i="1" a="1"/>
  <c r="AD64" i="1" s="1"/>
  <c r="AC64" i="1" a="1"/>
  <c r="AC64" i="1" s="1"/>
  <c r="AB64" i="1" a="1"/>
  <c r="AB64" i="1" s="1"/>
  <c r="AA64" i="1" a="1"/>
  <c r="AA64" i="1" s="1"/>
  <c r="Z64" i="1" a="1"/>
  <c r="Z64" i="1" s="1"/>
  <c r="Y64" i="1" a="1"/>
  <c r="Y64" i="1" s="1"/>
  <c r="X64" i="1" a="1"/>
  <c r="X64" i="1" s="1"/>
  <c r="W64" i="1" a="1"/>
  <c r="W64" i="1" s="1"/>
  <c r="V64" i="1" a="1"/>
  <c r="V64" i="1" s="1"/>
  <c r="U64" i="1" a="1"/>
  <c r="U64" i="1" s="1"/>
  <c r="T64" i="1" a="1"/>
  <c r="T64" i="1" s="1"/>
  <c r="S64" i="1" a="1"/>
  <c r="S64" i="1" s="1"/>
  <c r="R64" i="1" a="1"/>
  <c r="R64" i="1" s="1"/>
  <c r="Q64" i="1" a="1"/>
  <c r="Q64" i="1" s="1"/>
  <c r="P64" i="1" a="1"/>
  <c r="P64" i="1" s="1"/>
  <c r="O64" i="1" a="1"/>
  <c r="O64" i="1" s="1"/>
  <c r="N64" i="1" a="1"/>
  <c r="N64" i="1" s="1"/>
  <c r="M64" i="1"/>
  <c r="M64" i="1" a="1"/>
  <c r="L64" i="1" a="1"/>
  <c r="L64" i="1" s="1"/>
  <c r="K64" i="1" a="1"/>
  <c r="K64" i="1" s="1"/>
  <c r="J64" i="1"/>
  <c r="I64" i="1"/>
  <c r="G64" i="1"/>
  <c r="F64" i="1"/>
  <c r="C64" i="1" a="1"/>
  <c r="C64" i="1" s="1"/>
  <c r="B64" i="1"/>
  <c r="AN63" i="1"/>
  <c r="AN63" i="1" a="1"/>
  <c r="AM63" i="1" a="1"/>
  <c r="AM63" i="1" s="1"/>
  <c r="AL63" i="1" a="1"/>
  <c r="AL63" i="1" s="1"/>
  <c r="AK63" i="1" a="1"/>
  <c r="AK63" i="1" s="1"/>
  <c r="AJ63" i="1" a="1"/>
  <c r="AJ63" i="1" s="1"/>
  <c r="AI63" i="1" a="1"/>
  <c r="AI63" i="1" s="1"/>
  <c r="AH63" i="1" a="1"/>
  <c r="AH63" i="1" s="1"/>
  <c r="AG63" i="1"/>
  <c r="AG63" i="1" a="1"/>
  <c r="AF63" i="1" a="1"/>
  <c r="AF63" i="1" s="1"/>
  <c r="AE63" i="1" a="1"/>
  <c r="AE63" i="1" s="1"/>
  <c r="AD63" i="1" a="1"/>
  <c r="AD63" i="1" s="1"/>
  <c r="AC63" i="1" a="1"/>
  <c r="AC63" i="1" s="1"/>
  <c r="AB63" i="1" a="1"/>
  <c r="AB63" i="1" s="1"/>
  <c r="AA63" i="1" a="1"/>
  <c r="AA63" i="1" s="1"/>
  <c r="Z63" i="1" a="1"/>
  <c r="Z63" i="1" s="1"/>
  <c r="Y63" i="1" a="1"/>
  <c r="Y63" i="1" s="1"/>
  <c r="X63" i="1" a="1"/>
  <c r="X63" i="1" s="1"/>
  <c r="W63" i="1"/>
  <c r="W63" i="1" a="1"/>
  <c r="V63" i="1" a="1"/>
  <c r="V63" i="1" s="1"/>
  <c r="U63" i="1" a="1"/>
  <c r="U63" i="1" s="1"/>
  <c r="T63" i="1" a="1"/>
  <c r="T63" i="1" s="1"/>
  <c r="S63" i="1" a="1"/>
  <c r="S63" i="1" s="1"/>
  <c r="R63" i="1" a="1"/>
  <c r="R63" i="1" s="1"/>
  <c r="Q63" i="1" a="1"/>
  <c r="Q63" i="1" s="1"/>
  <c r="P63" i="1" a="1"/>
  <c r="P63" i="1" s="1"/>
  <c r="O63" i="1" a="1"/>
  <c r="O63" i="1" s="1"/>
  <c r="N63" i="1" a="1"/>
  <c r="N63" i="1" s="1"/>
  <c r="M63" i="1" a="1"/>
  <c r="M63" i="1" s="1"/>
  <c r="L63" i="1" a="1"/>
  <c r="L63" i="1" s="1"/>
  <c r="K63" i="1" a="1"/>
  <c r="K63" i="1" s="1"/>
  <c r="J63" i="1"/>
  <c r="I63" i="1"/>
  <c r="G63" i="1"/>
  <c r="F63" i="1"/>
  <c r="C63" i="1" a="1"/>
  <c r="C63" i="1" s="1"/>
  <c r="B63" i="1"/>
  <c r="AN62" i="1" a="1"/>
  <c r="AN62" i="1" s="1"/>
  <c r="AM62" i="1" a="1"/>
  <c r="AM62" i="1" s="1"/>
  <c r="AL62" i="1" a="1"/>
  <c r="AL62" i="1" s="1"/>
  <c r="AK62" i="1" a="1"/>
  <c r="AK62" i="1" s="1"/>
  <c r="AJ62" i="1" a="1"/>
  <c r="AJ62" i="1" s="1"/>
  <c r="AI62" i="1" a="1"/>
  <c r="AI62" i="1" s="1"/>
  <c r="AH62" i="1" a="1"/>
  <c r="AH62" i="1" s="1"/>
  <c r="AG62" i="1" a="1"/>
  <c r="AG62" i="1" s="1"/>
  <c r="AF62" i="1" a="1"/>
  <c r="AF62" i="1" s="1"/>
  <c r="AE62" i="1" a="1"/>
  <c r="AE62" i="1" s="1"/>
  <c r="AD62" i="1" a="1"/>
  <c r="AD62" i="1" s="1"/>
  <c r="AC62" i="1"/>
  <c r="AC62" i="1" a="1"/>
  <c r="AB62" i="1" a="1"/>
  <c r="AB62" i="1" s="1"/>
  <c r="AA62" i="1" a="1"/>
  <c r="AA62" i="1" s="1"/>
  <c r="Z62" i="1" a="1"/>
  <c r="Z62" i="1" s="1"/>
  <c r="Y62" i="1" a="1"/>
  <c r="Y62" i="1" s="1"/>
  <c r="X62" i="1"/>
  <c r="X62" i="1" a="1"/>
  <c r="W62" i="1" a="1"/>
  <c r="W62" i="1" s="1"/>
  <c r="V62" i="1" a="1"/>
  <c r="V62" i="1" s="1"/>
  <c r="U62" i="1" a="1"/>
  <c r="U62" i="1" s="1"/>
  <c r="T62" i="1" a="1"/>
  <c r="T62" i="1" s="1"/>
  <c r="S62" i="1" a="1"/>
  <c r="S62" i="1" s="1"/>
  <c r="R62" i="1" a="1"/>
  <c r="R62" i="1" s="1"/>
  <c r="Q62" i="1" a="1"/>
  <c r="Q62" i="1" s="1"/>
  <c r="P62" i="1" a="1"/>
  <c r="P62" i="1" s="1"/>
  <c r="O62" i="1" a="1"/>
  <c r="O62" i="1" s="1"/>
  <c r="N62" i="1" a="1"/>
  <c r="N62" i="1" s="1"/>
  <c r="M62" i="1"/>
  <c r="M62" i="1" a="1"/>
  <c r="L62" i="1" a="1"/>
  <c r="L62" i="1" s="1"/>
  <c r="K62" i="1" a="1"/>
  <c r="K62" i="1" s="1"/>
  <c r="J62" i="1"/>
  <c r="I62" i="1"/>
  <c r="G62" i="1"/>
  <c r="F62" i="1"/>
  <c r="C62" i="1" a="1"/>
  <c r="C62" i="1" s="1"/>
  <c r="B62" i="1"/>
  <c r="AN61" i="1" a="1"/>
  <c r="AN61" i="1" s="1"/>
  <c r="AM61" i="1" a="1"/>
  <c r="AM61" i="1" s="1"/>
  <c r="AL61" i="1" a="1"/>
  <c r="AL61" i="1" s="1"/>
  <c r="AK61" i="1" a="1"/>
  <c r="AK61" i="1" s="1"/>
  <c r="AJ61" i="1" a="1"/>
  <c r="AJ61" i="1" s="1"/>
  <c r="AI61" i="1" a="1"/>
  <c r="AI61" i="1" s="1"/>
  <c r="AH61" i="1" a="1"/>
  <c r="AH61" i="1" s="1"/>
  <c r="AG61" i="1" a="1"/>
  <c r="AG61" i="1" s="1"/>
  <c r="AF61" i="1" a="1"/>
  <c r="AF61" i="1" s="1"/>
  <c r="AE61" i="1" a="1"/>
  <c r="AE61" i="1" s="1"/>
  <c r="AD61" i="1" a="1"/>
  <c r="AD61" i="1" s="1"/>
  <c r="AC61" i="1" a="1"/>
  <c r="AC61" i="1" s="1"/>
  <c r="AB61" i="1"/>
  <c r="AB61" i="1" a="1"/>
  <c r="AA61" i="1" a="1"/>
  <c r="AA61" i="1" s="1"/>
  <c r="Z61" i="1" a="1"/>
  <c r="Z61" i="1" s="1"/>
  <c r="Y61" i="1" a="1"/>
  <c r="Y61" i="1" s="1"/>
  <c r="X61" i="1"/>
  <c r="X61" i="1" a="1"/>
  <c r="W61" i="1" a="1"/>
  <c r="W61" i="1" s="1"/>
  <c r="V61" i="1" a="1"/>
  <c r="V61" i="1" s="1"/>
  <c r="U61" i="1" a="1"/>
  <c r="U61" i="1" s="1"/>
  <c r="T61" i="1"/>
  <c r="T61" i="1" a="1"/>
  <c r="S61" i="1" a="1"/>
  <c r="S61" i="1" s="1"/>
  <c r="R61" i="1" a="1"/>
  <c r="R61" i="1" s="1"/>
  <c r="Q61" i="1" a="1"/>
  <c r="Q61" i="1" s="1"/>
  <c r="P61" i="1" a="1"/>
  <c r="P61" i="1" s="1"/>
  <c r="O61" i="1" a="1"/>
  <c r="O61" i="1" s="1"/>
  <c r="N61" i="1" a="1"/>
  <c r="N61" i="1" s="1"/>
  <c r="M61" i="1" a="1"/>
  <c r="M61" i="1" s="1"/>
  <c r="L61" i="1" a="1"/>
  <c r="L61" i="1" s="1"/>
  <c r="K61" i="1" a="1"/>
  <c r="K61" i="1" s="1"/>
  <c r="J61" i="1"/>
  <c r="I61" i="1"/>
  <c r="G61" i="1"/>
  <c r="F61" i="1"/>
  <c r="C61" i="1" a="1"/>
  <c r="C61" i="1" s="1"/>
  <c r="B61" i="1"/>
  <c r="AN60" i="1"/>
  <c r="AN60" i="1" a="1"/>
  <c r="AM60" i="1" a="1"/>
  <c r="AM60" i="1" s="1"/>
  <c r="AL60" i="1" a="1"/>
  <c r="AL60" i="1" s="1"/>
  <c r="AK60" i="1"/>
  <c r="AK60" i="1" a="1"/>
  <c r="AJ60" i="1" a="1"/>
  <c r="AJ60" i="1" s="1"/>
  <c r="AI60" i="1" a="1"/>
  <c r="AI60" i="1" s="1"/>
  <c r="AH60" i="1" a="1"/>
  <c r="AH60" i="1" s="1"/>
  <c r="AG60" i="1" a="1"/>
  <c r="AG60" i="1" s="1"/>
  <c r="AF60" i="1" a="1"/>
  <c r="AF60" i="1" s="1"/>
  <c r="AE60" i="1"/>
  <c r="AE60" i="1" a="1"/>
  <c r="AD60" i="1" a="1"/>
  <c r="AD60" i="1" s="1"/>
  <c r="AC60" i="1"/>
  <c r="AC60" i="1" a="1"/>
  <c r="AB60" i="1"/>
  <c r="AB60" i="1" a="1"/>
  <c r="AA60" i="1" a="1"/>
  <c r="AA60" i="1" s="1"/>
  <c r="Z60" i="1" a="1"/>
  <c r="Z60" i="1" s="1"/>
  <c r="Y60" i="1" a="1"/>
  <c r="Y60" i="1" s="1"/>
  <c r="X60" i="1" a="1"/>
  <c r="X60" i="1" s="1"/>
  <c r="W60" i="1" a="1"/>
  <c r="W60" i="1" s="1"/>
  <c r="V60" i="1" a="1"/>
  <c r="V60" i="1" s="1"/>
  <c r="U60" i="1" a="1"/>
  <c r="U60" i="1" s="1"/>
  <c r="T60" i="1"/>
  <c r="T60" i="1" a="1"/>
  <c r="S60" i="1"/>
  <c r="S60" i="1" a="1"/>
  <c r="R60" i="1" a="1"/>
  <c r="R60" i="1" s="1"/>
  <c r="Q60" i="1"/>
  <c r="Q60" i="1" a="1"/>
  <c r="P60" i="1" a="1"/>
  <c r="P60" i="1" s="1"/>
  <c r="O60" i="1" a="1"/>
  <c r="O60" i="1" s="1"/>
  <c r="N60" i="1" a="1"/>
  <c r="N60" i="1" s="1"/>
  <c r="M60" i="1" a="1"/>
  <c r="M60" i="1" s="1"/>
  <c r="L60" i="1" a="1"/>
  <c r="L60" i="1" s="1"/>
  <c r="K60" i="1"/>
  <c r="K60" i="1" a="1"/>
  <c r="J60" i="1"/>
  <c r="I60" i="1"/>
  <c r="G60" i="1"/>
  <c r="F60" i="1"/>
  <c r="C60" i="1" a="1"/>
  <c r="C60" i="1" s="1"/>
  <c r="B60" i="1"/>
  <c r="AN59" i="1" a="1"/>
  <c r="AN59" i="1" s="1"/>
  <c r="AM59" i="1" a="1"/>
  <c r="AM59" i="1" s="1"/>
  <c r="AL59" i="1" a="1"/>
  <c r="AL59" i="1" s="1"/>
  <c r="AK59" i="1" a="1"/>
  <c r="AK59" i="1" s="1"/>
  <c r="AJ59" i="1" a="1"/>
  <c r="AJ59" i="1" s="1"/>
  <c r="AI59" i="1" a="1"/>
  <c r="AI59" i="1" s="1"/>
  <c r="AH59" i="1" a="1"/>
  <c r="AH59" i="1" s="1"/>
  <c r="AG59" i="1" a="1"/>
  <c r="AG59" i="1" s="1"/>
  <c r="AF59" i="1" a="1"/>
  <c r="AF59" i="1" s="1"/>
  <c r="AE59" i="1" a="1"/>
  <c r="AE59" i="1" s="1"/>
  <c r="AD59" i="1" a="1"/>
  <c r="AD59" i="1" s="1"/>
  <c r="AC59" i="1" a="1"/>
  <c r="AC59" i="1" s="1"/>
  <c r="AB59" i="1" a="1"/>
  <c r="AB59" i="1" s="1"/>
  <c r="AA59" i="1" a="1"/>
  <c r="AA59" i="1" s="1"/>
  <c r="Z59" i="1" a="1"/>
  <c r="Z59" i="1" s="1"/>
  <c r="Y59" i="1" a="1"/>
  <c r="Y59" i="1" s="1"/>
  <c r="X59" i="1" a="1"/>
  <c r="X59" i="1" s="1"/>
  <c r="W59" i="1" a="1"/>
  <c r="W59" i="1" s="1"/>
  <c r="V59" i="1" a="1"/>
  <c r="V59" i="1" s="1"/>
  <c r="U59" i="1" a="1"/>
  <c r="U59" i="1" s="1"/>
  <c r="T59" i="1" a="1"/>
  <c r="T59" i="1" s="1"/>
  <c r="S59" i="1" a="1"/>
  <c r="S59" i="1" s="1"/>
  <c r="R59" i="1" a="1"/>
  <c r="R59" i="1" s="1"/>
  <c r="Q59" i="1" a="1"/>
  <c r="Q59" i="1" s="1"/>
  <c r="P59" i="1" a="1"/>
  <c r="P59" i="1" s="1"/>
  <c r="O59" i="1" a="1"/>
  <c r="O59" i="1" s="1"/>
  <c r="N59" i="1" a="1"/>
  <c r="N59" i="1" s="1"/>
  <c r="M59" i="1" a="1"/>
  <c r="M59" i="1" s="1"/>
  <c r="L59" i="1" a="1"/>
  <c r="L59" i="1" s="1"/>
  <c r="K59" i="1" a="1"/>
  <c r="K59" i="1" s="1"/>
  <c r="J59" i="1"/>
  <c r="I59" i="1"/>
  <c r="G59" i="1"/>
  <c r="F59" i="1"/>
  <c r="C59" i="1" a="1"/>
  <c r="C59" i="1" s="1"/>
  <c r="B59" i="1"/>
  <c r="AN58" i="1"/>
  <c r="AN58" i="1" a="1"/>
  <c r="AM58" i="1" a="1"/>
  <c r="AM58" i="1" s="1"/>
  <c r="AL58" i="1" a="1"/>
  <c r="AL58" i="1" s="1"/>
  <c r="AK58" i="1" a="1"/>
  <c r="AK58" i="1" s="1"/>
  <c r="AJ58" i="1"/>
  <c r="AJ58" i="1" a="1"/>
  <c r="AI58" i="1" a="1"/>
  <c r="AI58" i="1" s="1"/>
  <c r="AH58" i="1" a="1"/>
  <c r="AH58" i="1" s="1"/>
  <c r="AG58" i="1" a="1"/>
  <c r="AG58" i="1" s="1"/>
  <c r="AF58" i="1"/>
  <c r="AF58" i="1" a="1"/>
  <c r="AE58" i="1" a="1"/>
  <c r="AE58" i="1" s="1"/>
  <c r="AD58" i="1" a="1"/>
  <c r="AD58" i="1" s="1"/>
  <c r="AC58" i="1" a="1"/>
  <c r="AC58" i="1" s="1"/>
  <c r="AB58" i="1"/>
  <c r="AB58" i="1" a="1"/>
  <c r="AA58" i="1" a="1"/>
  <c r="AA58" i="1" s="1"/>
  <c r="Z58" i="1" a="1"/>
  <c r="Z58" i="1" s="1"/>
  <c r="Y58" i="1" a="1"/>
  <c r="Y58" i="1" s="1"/>
  <c r="X58" i="1"/>
  <c r="X58" i="1" a="1"/>
  <c r="W58" i="1" a="1"/>
  <c r="W58" i="1" s="1"/>
  <c r="V58" i="1" a="1"/>
  <c r="V58" i="1" s="1"/>
  <c r="U58" i="1" a="1"/>
  <c r="U58" i="1" s="1"/>
  <c r="T58" i="1"/>
  <c r="T58" i="1" a="1"/>
  <c r="S58" i="1" a="1"/>
  <c r="S58" i="1" s="1"/>
  <c r="R58" i="1" a="1"/>
  <c r="R58" i="1" s="1"/>
  <c r="Q58" i="1" a="1"/>
  <c r="Q58" i="1" s="1"/>
  <c r="P58" i="1"/>
  <c r="P58" i="1" a="1"/>
  <c r="O58" i="1" a="1"/>
  <c r="O58" i="1" s="1"/>
  <c r="N58" i="1" a="1"/>
  <c r="N58" i="1" s="1"/>
  <c r="M58" i="1" a="1"/>
  <c r="M58" i="1" s="1"/>
  <c r="L58" i="1"/>
  <c r="L58" i="1" a="1"/>
  <c r="K58" i="1" a="1"/>
  <c r="K58" i="1" s="1"/>
  <c r="J58" i="1"/>
  <c r="I58" i="1"/>
  <c r="G58" i="1"/>
  <c r="F58" i="1"/>
  <c r="C58" i="1" a="1"/>
  <c r="C58" i="1" s="1"/>
  <c r="B58" i="1"/>
  <c r="AN57" i="1" a="1"/>
  <c r="AN57" i="1" s="1"/>
  <c r="AM57" i="1" a="1"/>
  <c r="AM57" i="1" s="1"/>
  <c r="AL57" i="1" a="1"/>
  <c r="AL57" i="1" s="1"/>
  <c r="AK57" i="1" a="1"/>
  <c r="AK57" i="1" s="1"/>
  <c r="AJ57" i="1" a="1"/>
  <c r="AJ57" i="1" s="1"/>
  <c r="AI57" i="1" a="1"/>
  <c r="AI57" i="1" s="1"/>
  <c r="AH57" i="1" a="1"/>
  <c r="AH57" i="1" s="1"/>
  <c r="AG57" i="1" a="1"/>
  <c r="AG57" i="1" s="1"/>
  <c r="AF57" i="1" a="1"/>
  <c r="AF57" i="1" s="1"/>
  <c r="AE57" i="1" a="1"/>
  <c r="AE57" i="1" s="1"/>
  <c r="AD57" i="1" a="1"/>
  <c r="AD57" i="1" s="1"/>
  <c r="AC57" i="1" a="1"/>
  <c r="AC57" i="1" s="1"/>
  <c r="AB57" i="1" a="1"/>
  <c r="AB57" i="1" s="1"/>
  <c r="AA57" i="1" a="1"/>
  <c r="AA57" i="1" s="1"/>
  <c r="Z57" i="1" a="1"/>
  <c r="Z57" i="1" s="1"/>
  <c r="Y57" i="1" a="1"/>
  <c r="Y57" i="1" s="1"/>
  <c r="X57" i="1" a="1"/>
  <c r="X57" i="1" s="1"/>
  <c r="W57" i="1" a="1"/>
  <c r="W57" i="1" s="1"/>
  <c r="V57" i="1" a="1"/>
  <c r="V57" i="1" s="1"/>
  <c r="U57" i="1" a="1"/>
  <c r="U57" i="1" s="1"/>
  <c r="T57" i="1" a="1"/>
  <c r="T57" i="1" s="1"/>
  <c r="S57" i="1" a="1"/>
  <c r="S57" i="1" s="1"/>
  <c r="R57" i="1" a="1"/>
  <c r="R57" i="1" s="1"/>
  <c r="Q57" i="1" a="1"/>
  <c r="Q57" i="1" s="1"/>
  <c r="P57" i="1" a="1"/>
  <c r="P57" i="1" s="1"/>
  <c r="O57" i="1" a="1"/>
  <c r="O57" i="1" s="1"/>
  <c r="N57" i="1" a="1"/>
  <c r="N57" i="1" s="1"/>
  <c r="M57" i="1" a="1"/>
  <c r="M57" i="1" s="1"/>
  <c r="L57" i="1" a="1"/>
  <c r="L57" i="1" s="1"/>
  <c r="K57" i="1" a="1"/>
  <c r="K57" i="1" s="1"/>
  <c r="J57" i="1"/>
  <c r="I57" i="1"/>
  <c r="G57" i="1"/>
  <c r="F57" i="1"/>
  <c r="C57" i="1" a="1"/>
  <c r="C57" i="1" s="1"/>
  <c r="B57" i="1"/>
  <c r="AN56" i="1" a="1"/>
  <c r="AN56" i="1" s="1"/>
  <c r="AM56" i="1" a="1"/>
  <c r="AM56" i="1" s="1"/>
  <c r="AL56" i="1" a="1"/>
  <c r="AL56" i="1" s="1"/>
  <c r="AK56" i="1"/>
  <c r="AK56" i="1" a="1"/>
  <c r="AJ56" i="1"/>
  <c r="AJ56" i="1" a="1"/>
  <c r="AI56" i="1" a="1"/>
  <c r="AI56" i="1" s="1"/>
  <c r="AH56" i="1"/>
  <c r="AH56" i="1" a="1"/>
  <c r="AG56" i="1"/>
  <c r="AG56" i="1" a="1"/>
  <c r="AF56" i="1" a="1"/>
  <c r="AF56" i="1" s="1"/>
  <c r="AE56" i="1" a="1"/>
  <c r="AE56" i="1" s="1"/>
  <c r="AD56" i="1" a="1"/>
  <c r="AD56" i="1" s="1"/>
  <c r="AC56" i="1" a="1"/>
  <c r="AC56" i="1" s="1"/>
  <c r="AB56" i="1"/>
  <c r="AB56" i="1" a="1"/>
  <c r="AA56" i="1" a="1"/>
  <c r="AA56" i="1" s="1"/>
  <c r="Z56" i="1" a="1"/>
  <c r="Z56" i="1" s="1"/>
  <c r="Y56" i="1"/>
  <c r="Y56" i="1" a="1"/>
  <c r="X56" i="1" a="1"/>
  <c r="X56" i="1" s="1"/>
  <c r="W56" i="1" a="1"/>
  <c r="W56" i="1" s="1"/>
  <c r="V56" i="1"/>
  <c r="V56" i="1" a="1"/>
  <c r="U56" i="1" a="1"/>
  <c r="U56" i="1" s="1"/>
  <c r="T56" i="1" a="1"/>
  <c r="T56" i="1" s="1"/>
  <c r="S56" i="1" a="1"/>
  <c r="S56" i="1" s="1"/>
  <c r="R56" i="1" a="1"/>
  <c r="R56" i="1" s="1"/>
  <c r="Q56" i="1" a="1"/>
  <c r="Q56" i="1" s="1"/>
  <c r="P56" i="1"/>
  <c r="P56" i="1" a="1"/>
  <c r="O56" i="1" a="1"/>
  <c r="O56" i="1" s="1"/>
  <c r="N56" i="1"/>
  <c r="N56" i="1" a="1"/>
  <c r="M56" i="1"/>
  <c r="M56" i="1" a="1"/>
  <c r="L56" i="1" a="1"/>
  <c r="L56" i="1" s="1"/>
  <c r="K56" i="1" a="1"/>
  <c r="K56" i="1" s="1"/>
  <c r="J56" i="1"/>
  <c r="I56" i="1"/>
  <c r="G56" i="1"/>
  <c r="F56" i="1"/>
  <c r="C56" i="1" a="1"/>
  <c r="C56" i="1" s="1"/>
  <c r="B56" i="1"/>
  <c r="AN55" i="1" a="1"/>
  <c r="AN55" i="1" s="1"/>
  <c r="AM55" i="1" a="1"/>
  <c r="AM55" i="1" s="1"/>
  <c r="AL55" i="1" a="1"/>
  <c r="AL55" i="1" s="1"/>
  <c r="AK55" i="1"/>
  <c r="AK55" i="1" a="1"/>
  <c r="AJ55" i="1" a="1"/>
  <c r="AJ55" i="1" s="1"/>
  <c r="AI55" i="1" a="1"/>
  <c r="AI55" i="1" s="1"/>
  <c r="AH55" i="1" a="1"/>
  <c r="AH55" i="1" s="1"/>
  <c r="AG55" i="1"/>
  <c r="AG55" i="1" a="1"/>
  <c r="AF55" i="1" a="1"/>
  <c r="AF55" i="1" s="1"/>
  <c r="AE55" i="1" a="1"/>
  <c r="AE55" i="1" s="1"/>
  <c r="AD55" i="1" a="1"/>
  <c r="AD55" i="1" s="1"/>
  <c r="AC55" i="1"/>
  <c r="AC55" i="1" a="1"/>
  <c r="AB55" i="1" a="1"/>
  <c r="AB55" i="1" s="1"/>
  <c r="AA55" i="1" a="1"/>
  <c r="AA55" i="1" s="1"/>
  <c r="Z55" i="1" a="1"/>
  <c r="Z55" i="1" s="1"/>
  <c r="Y55" i="1" a="1"/>
  <c r="Y55" i="1" s="1"/>
  <c r="X55" i="1" a="1"/>
  <c r="X55" i="1" s="1"/>
  <c r="W55" i="1" a="1"/>
  <c r="W55" i="1" s="1"/>
  <c r="V55" i="1" a="1"/>
  <c r="V55" i="1" s="1"/>
  <c r="U55" i="1" a="1"/>
  <c r="U55" i="1" s="1"/>
  <c r="T55" i="1" a="1"/>
  <c r="T55" i="1" s="1"/>
  <c r="S55" i="1" a="1"/>
  <c r="S55" i="1" s="1"/>
  <c r="R55" i="1" a="1"/>
  <c r="R55" i="1" s="1"/>
  <c r="Q55" i="1" a="1"/>
  <c r="Q55" i="1" s="1"/>
  <c r="P55" i="1" a="1"/>
  <c r="P55" i="1" s="1"/>
  <c r="O55" i="1" a="1"/>
  <c r="O55" i="1" s="1"/>
  <c r="N55" i="1" a="1"/>
  <c r="N55" i="1" s="1"/>
  <c r="M55" i="1" a="1"/>
  <c r="M55" i="1" s="1"/>
  <c r="L55" i="1" a="1"/>
  <c r="L55" i="1" s="1"/>
  <c r="K55" i="1" a="1"/>
  <c r="K55" i="1" s="1"/>
  <c r="J55" i="1"/>
  <c r="I55" i="1"/>
  <c r="G55" i="1"/>
  <c r="F55" i="1"/>
  <c r="C55" i="1" a="1"/>
  <c r="C55" i="1" s="1"/>
  <c r="B55" i="1"/>
  <c r="AN54" i="1"/>
  <c r="AN54" i="1" a="1"/>
  <c r="AM54" i="1" a="1"/>
  <c r="AM54" i="1" s="1"/>
  <c r="AL54" i="1" a="1"/>
  <c r="AL54" i="1" s="1"/>
  <c r="AK54" i="1" a="1"/>
  <c r="AK54" i="1" s="1"/>
  <c r="AJ54" i="1" a="1"/>
  <c r="AJ54" i="1" s="1"/>
  <c r="AI54" i="1" a="1"/>
  <c r="AI54" i="1" s="1"/>
  <c r="AH54" i="1" a="1"/>
  <c r="AH54" i="1" s="1"/>
  <c r="AG54" i="1"/>
  <c r="AG54" i="1" a="1"/>
  <c r="AF54" i="1" a="1"/>
  <c r="AF54" i="1" s="1"/>
  <c r="AE54" i="1" a="1"/>
  <c r="AE54" i="1" s="1"/>
  <c r="AD54" i="1" a="1"/>
  <c r="AD54" i="1" s="1"/>
  <c r="AC54" i="1"/>
  <c r="AC54" i="1" a="1"/>
  <c r="AB54" i="1"/>
  <c r="AB54" i="1" a="1"/>
  <c r="AA54" i="1" a="1"/>
  <c r="AA54" i="1" s="1"/>
  <c r="Z54" i="1" a="1"/>
  <c r="Z54" i="1" s="1"/>
  <c r="Y54" i="1" a="1"/>
  <c r="Y54" i="1" s="1"/>
  <c r="X54" i="1"/>
  <c r="X54" i="1" a="1"/>
  <c r="W54" i="1" a="1"/>
  <c r="W54" i="1" s="1"/>
  <c r="V54" i="1" a="1"/>
  <c r="V54" i="1" s="1"/>
  <c r="U54" i="1" a="1"/>
  <c r="U54" i="1" s="1"/>
  <c r="T54" i="1" a="1"/>
  <c r="T54" i="1" s="1"/>
  <c r="S54" i="1" a="1"/>
  <c r="S54" i="1" s="1"/>
  <c r="R54" i="1" a="1"/>
  <c r="R54" i="1" s="1"/>
  <c r="Q54" i="1"/>
  <c r="Q54" i="1" a="1"/>
  <c r="P54" i="1" a="1"/>
  <c r="P54" i="1" s="1"/>
  <c r="O54" i="1" a="1"/>
  <c r="O54" i="1" s="1"/>
  <c r="N54" i="1" a="1"/>
  <c r="N54" i="1" s="1"/>
  <c r="M54" i="1"/>
  <c r="M54" i="1" a="1"/>
  <c r="L54" i="1"/>
  <c r="L54" i="1" a="1"/>
  <c r="K54" i="1" a="1"/>
  <c r="K54" i="1" s="1"/>
  <c r="J54" i="1"/>
  <c r="I54" i="1"/>
  <c r="G54" i="1"/>
  <c r="F54" i="1"/>
  <c r="C54" i="1" a="1"/>
  <c r="C54" i="1" s="1"/>
  <c r="B54" i="1"/>
  <c r="AN53" i="1" a="1"/>
  <c r="AN53" i="1" s="1"/>
  <c r="AM53" i="1" a="1"/>
  <c r="AM53" i="1" s="1"/>
  <c r="AL53" i="1" a="1"/>
  <c r="AL53" i="1" s="1"/>
  <c r="AK53" i="1" a="1"/>
  <c r="AK53" i="1" s="1"/>
  <c r="AJ53" i="1" a="1"/>
  <c r="AJ53" i="1" s="1"/>
  <c r="AI53" i="1" a="1"/>
  <c r="AI53" i="1" s="1"/>
  <c r="AH53" i="1" a="1"/>
  <c r="AH53" i="1" s="1"/>
  <c r="AG53" i="1" a="1"/>
  <c r="AG53" i="1" s="1"/>
  <c r="AF53" i="1" a="1"/>
  <c r="AF53" i="1" s="1"/>
  <c r="AE53" i="1" a="1"/>
  <c r="AE53" i="1" s="1"/>
  <c r="AD53" i="1" a="1"/>
  <c r="AD53" i="1" s="1"/>
  <c r="AC53" i="1" a="1"/>
  <c r="AC53" i="1" s="1"/>
  <c r="AB53" i="1"/>
  <c r="AB53" i="1" a="1"/>
  <c r="AA53" i="1" a="1"/>
  <c r="AA53" i="1" s="1"/>
  <c r="Z53" i="1" a="1"/>
  <c r="Z53" i="1" s="1"/>
  <c r="Y53" i="1" a="1"/>
  <c r="Y53" i="1" s="1"/>
  <c r="X53" i="1"/>
  <c r="X53" i="1" a="1"/>
  <c r="W53" i="1" a="1"/>
  <c r="W53" i="1" s="1"/>
  <c r="V53" i="1" a="1"/>
  <c r="V53" i="1" s="1"/>
  <c r="U53" i="1" a="1"/>
  <c r="U53" i="1" s="1"/>
  <c r="T53" i="1"/>
  <c r="T53" i="1" a="1"/>
  <c r="S53" i="1" a="1"/>
  <c r="S53" i="1" s="1"/>
  <c r="R53" i="1" a="1"/>
  <c r="R53" i="1" s="1"/>
  <c r="Q53" i="1" a="1"/>
  <c r="Q53" i="1" s="1"/>
  <c r="P53" i="1"/>
  <c r="P53" i="1" a="1"/>
  <c r="O53" i="1" a="1"/>
  <c r="O53" i="1" s="1"/>
  <c r="N53" i="1" a="1"/>
  <c r="N53" i="1" s="1"/>
  <c r="M53" i="1" a="1"/>
  <c r="M53" i="1" s="1"/>
  <c r="L53" i="1" a="1"/>
  <c r="L53" i="1" s="1"/>
  <c r="K53" i="1" a="1"/>
  <c r="K53" i="1" s="1"/>
  <c r="J53" i="1"/>
  <c r="I53" i="1"/>
  <c r="G53" i="1"/>
  <c r="F53" i="1"/>
  <c r="C53" i="1" a="1"/>
  <c r="C53" i="1" s="1"/>
  <c r="B53" i="1"/>
  <c r="AN52" i="1"/>
  <c r="AN52" i="1" a="1"/>
  <c r="AM52" i="1"/>
  <c r="AM52" i="1" a="1"/>
  <c r="AL52" i="1" a="1"/>
  <c r="AL52" i="1" s="1"/>
  <c r="AK52" i="1"/>
  <c r="AK52" i="1" a="1"/>
  <c r="AJ52" i="1" a="1"/>
  <c r="AJ52" i="1" s="1"/>
  <c r="AI52" i="1" a="1"/>
  <c r="AI52" i="1" s="1"/>
  <c r="AH52" i="1" a="1"/>
  <c r="AH52" i="1" s="1"/>
  <c r="AG52" i="1" a="1"/>
  <c r="AG52" i="1" s="1"/>
  <c r="AF52" i="1" a="1"/>
  <c r="AF52" i="1" s="1"/>
  <c r="AE52" i="1"/>
  <c r="AE52" i="1" a="1"/>
  <c r="AD52" i="1" a="1"/>
  <c r="AD52" i="1" s="1"/>
  <c r="AC52" i="1"/>
  <c r="AC52" i="1" a="1"/>
  <c r="AB52" i="1"/>
  <c r="AB52" i="1" a="1"/>
  <c r="AA52" i="1"/>
  <c r="AA52" i="1" a="1"/>
  <c r="Z52" i="1" a="1"/>
  <c r="Z52" i="1" s="1"/>
  <c r="Y52" i="1"/>
  <c r="Y52" i="1" a="1"/>
  <c r="X52" i="1" a="1"/>
  <c r="X52" i="1" s="1"/>
  <c r="W52" i="1" a="1"/>
  <c r="W52" i="1" s="1"/>
  <c r="V52" i="1" a="1"/>
  <c r="V52" i="1" s="1"/>
  <c r="U52" i="1" a="1"/>
  <c r="U52" i="1" s="1"/>
  <c r="T52" i="1"/>
  <c r="T52" i="1" a="1"/>
  <c r="S52" i="1"/>
  <c r="S52" i="1" a="1"/>
  <c r="R52" i="1" a="1"/>
  <c r="R52" i="1" s="1"/>
  <c r="Q52" i="1"/>
  <c r="Q52" i="1" a="1"/>
  <c r="P52" i="1"/>
  <c r="P52" i="1" a="1"/>
  <c r="O52" i="1" a="1"/>
  <c r="O52" i="1" s="1"/>
  <c r="N52" i="1" a="1"/>
  <c r="N52" i="1" s="1"/>
  <c r="M52" i="1"/>
  <c r="M52" i="1" a="1"/>
  <c r="L52" i="1" a="1"/>
  <c r="L52" i="1" s="1"/>
  <c r="K52" i="1"/>
  <c r="K52" i="1" a="1"/>
  <c r="J52" i="1"/>
  <c r="I52" i="1"/>
  <c r="G52" i="1"/>
  <c r="F52" i="1"/>
  <c r="C52" i="1" a="1"/>
  <c r="C52" i="1" s="1"/>
  <c r="B52" i="1"/>
  <c r="AN51" i="1" a="1"/>
  <c r="AN51" i="1" s="1"/>
  <c r="AM51" i="1"/>
  <c r="AM51" i="1" a="1"/>
  <c r="AL51" i="1" a="1"/>
  <c r="AL51" i="1" s="1"/>
  <c r="AK51" i="1" a="1"/>
  <c r="AK51" i="1" s="1"/>
  <c r="AJ51" i="1" a="1"/>
  <c r="AJ51" i="1" s="1"/>
  <c r="AI51" i="1"/>
  <c r="AI51" i="1" a="1"/>
  <c r="AH51" i="1" a="1"/>
  <c r="AH51" i="1" s="1"/>
  <c r="AG51" i="1" a="1"/>
  <c r="AG51" i="1" s="1"/>
  <c r="AF51" i="1" a="1"/>
  <c r="AF51" i="1" s="1"/>
  <c r="AE51" i="1"/>
  <c r="AE51" i="1" a="1"/>
  <c r="AD51" i="1" a="1"/>
  <c r="AD51" i="1" s="1"/>
  <c r="AC51" i="1" a="1"/>
  <c r="AC51" i="1" s="1"/>
  <c r="AB51" i="1" a="1"/>
  <c r="AB51" i="1" s="1"/>
  <c r="AA51" i="1" a="1"/>
  <c r="AA51" i="1" s="1"/>
  <c r="Z51" i="1" a="1"/>
  <c r="Z51" i="1" s="1"/>
  <c r="Y51" i="1" a="1"/>
  <c r="Y51" i="1" s="1"/>
  <c r="X51" i="1" a="1"/>
  <c r="X51" i="1" s="1"/>
  <c r="W51" i="1" a="1"/>
  <c r="W51" i="1" s="1"/>
  <c r="V51" i="1" a="1"/>
  <c r="V51" i="1" s="1"/>
  <c r="U51" i="1" a="1"/>
  <c r="U51" i="1" s="1"/>
  <c r="T51" i="1" a="1"/>
  <c r="T51" i="1" s="1"/>
  <c r="S51" i="1" a="1"/>
  <c r="S51" i="1" s="1"/>
  <c r="R51" i="1" a="1"/>
  <c r="R51" i="1" s="1"/>
  <c r="Q51" i="1" a="1"/>
  <c r="Q51" i="1" s="1"/>
  <c r="P51" i="1" a="1"/>
  <c r="P51" i="1" s="1"/>
  <c r="O51" i="1"/>
  <c r="O51" i="1" a="1"/>
  <c r="N51" i="1" a="1"/>
  <c r="N51" i="1" s="1"/>
  <c r="M51" i="1" a="1"/>
  <c r="M51" i="1" s="1"/>
  <c r="L51" i="1" a="1"/>
  <c r="L51" i="1" s="1"/>
  <c r="K51" i="1" a="1"/>
  <c r="K51" i="1" s="1"/>
  <c r="J51" i="1"/>
  <c r="I51" i="1"/>
  <c r="G51" i="1"/>
  <c r="F51" i="1"/>
  <c r="C51" i="1" a="1"/>
  <c r="C51" i="1" s="1"/>
  <c r="B51" i="1"/>
  <c r="AN50" i="1" a="1"/>
  <c r="AN50" i="1" s="1"/>
  <c r="AM50" i="1" a="1"/>
  <c r="AM50" i="1" s="1"/>
  <c r="AL50" i="1"/>
  <c r="AL50" i="1" a="1"/>
  <c r="AK50" i="1"/>
  <c r="AK50" i="1" a="1"/>
  <c r="AJ50" i="1" a="1"/>
  <c r="AJ50" i="1" s="1"/>
  <c r="AI50" i="1" a="1"/>
  <c r="AI50" i="1" s="1"/>
  <c r="AH50" i="1"/>
  <c r="AH50" i="1" a="1"/>
  <c r="AG50" i="1"/>
  <c r="AG50" i="1" a="1"/>
  <c r="AF50" i="1"/>
  <c r="AF50" i="1" a="1"/>
  <c r="AE50" i="1" a="1"/>
  <c r="AE50" i="1" s="1"/>
  <c r="AD50" i="1"/>
  <c r="AD50" i="1" a="1"/>
  <c r="AC50" i="1"/>
  <c r="AC50" i="1" a="1"/>
  <c r="AB50" i="1"/>
  <c r="AB50" i="1" a="1"/>
  <c r="AA50" i="1" a="1"/>
  <c r="AA50" i="1" s="1"/>
  <c r="Z50" i="1"/>
  <c r="Z50" i="1" a="1"/>
  <c r="Y50" i="1"/>
  <c r="Y50" i="1" a="1"/>
  <c r="X50" i="1" a="1"/>
  <c r="X50" i="1" s="1"/>
  <c r="W50" i="1" a="1"/>
  <c r="W50" i="1" s="1"/>
  <c r="V50" i="1"/>
  <c r="V50" i="1" a="1"/>
  <c r="U50" i="1"/>
  <c r="U50" i="1" a="1"/>
  <c r="T50" i="1"/>
  <c r="T50" i="1" a="1"/>
  <c r="S50" i="1" a="1"/>
  <c r="S50" i="1" s="1"/>
  <c r="R50" i="1"/>
  <c r="R50" i="1" a="1"/>
  <c r="Q50" i="1"/>
  <c r="Q50" i="1" a="1"/>
  <c r="P50" i="1" a="1"/>
  <c r="P50" i="1" s="1"/>
  <c r="O50" i="1"/>
  <c r="O50" i="1" a="1"/>
  <c r="N50" i="1"/>
  <c r="N50" i="1" a="1"/>
  <c r="M50" i="1" a="1"/>
  <c r="M50" i="1" s="1"/>
  <c r="L50" i="1" a="1"/>
  <c r="L50" i="1" s="1"/>
  <c r="K50" i="1"/>
  <c r="K50" i="1" a="1"/>
  <c r="J50" i="1"/>
  <c r="I50" i="1"/>
  <c r="G50" i="1"/>
  <c r="F50" i="1"/>
  <c r="C50" i="1" a="1"/>
  <c r="C50" i="1" s="1"/>
  <c r="B50" i="1"/>
  <c r="AN49" i="1" a="1"/>
  <c r="AN49" i="1" s="1"/>
  <c r="AM49" i="1" a="1"/>
  <c r="AM49" i="1" s="1"/>
  <c r="AL49" i="1" a="1"/>
  <c r="AL49" i="1" s="1"/>
  <c r="AK49" i="1"/>
  <c r="AK49" i="1" a="1"/>
  <c r="AJ49" i="1" a="1"/>
  <c r="AJ49" i="1" s="1"/>
  <c r="AI49" i="1" a="1"/>
  <c r="AI49" i="1" s="1"/>
  <c r="AH49" i="1" a="1"/>
  <c r="AH49" i="1" s="1"/>
  <c r="AG49" i="1" a="1"/>
  <c r="AG49" i="1" s="1"/>
  <c r="AF49" i="1" a="1"/>
  <c r="AF49" i="1" s="1"/>
  <c r="AE49" i="1" a="1"/>
  <c r="AE49" i="1" s="1"/>
  <c r="AD49" i="1"/>
  <c r="AD49" i="1" a="1"/>
  <c r="AC49" i="1" a="1"/>
  <c r="AC49" i="1" s="1"/>
  <c r="AB49" i="1" a="1"/>
  <c r="AB49" i="1" s="1"/>
  <c r="AA49" i="1" a="1"/>
  <c r="AA49" i="1" s="1"/>
  <c r="Z49" i="1"/>
  <c r="Z49" i="1" a="1"/>
  <c r="Y49" i="1"/>
  <c r="Y49" i="1" a="1"/>
  <c r="X49" i="1" a="1"/>
  <c r="X49" i="1" s="1"/>
  <c r="W49" i="1" a="1"/>
  <c r="W49" i="1" s="1"/>
  <c r="V49" i="1" a="1"/>
  <c r="V49" i="1" s="1"/>
  <c r="U49" i="1" a="1"/>
  <c r="U49" i="1" s="1"/>
  <c r="T49" i="1" a="1"/>
  <c r="T49" i="1" s="1"/>
  <c r="S49" i="1" a="1"/>
  <c r="S49" i="1" s="1"/>
  <c r="R49" i="1"/>
  <c r="R49" i="1" a="1"/>
  <c r="Q49" i="1" a="1"/>
  <c r="Q49" i="1" s="1"/>
  <c r="P49" i="1" a="1"/>
  <c r="P49" i="1" s="1"/>
  <c r="O49" i="1" a="1"/>
  <c r="O49" i="1" s="1"/>
  <c r="N49" i="1" a="1"/>
  <c r="N49" i="1" s="1"/>
  <c r="M49" i="1" a="1"/>
  <c r="M49" i="1" s="1"/>
  <c r="L49" i="1" a="1"/>
  <c r="L49" i="1" s="1"/>
  <c r="K49" i="1" a="1"/>
  <c r="K49" i="1" s="1"/>
  <c r="J49" i="1"/>
  <c r="I49" i="1"/>
  <c r="G49" i="1"/>
  <c r="F49" i="1"/>
  <c r="C49" i="1" a="1"/>
  <c r="C49" i="1" s="1"/>
  <c r="B49" i="1"/>
  <c r="AN48" i="1" a="1"/>
  <c r="AN48" i="1" s="1"/>
  <c r="AM48" i="1" a="1"/>
  <c r="AM48" i="1" s="1"/>
  <c r="AL48" i="1"/>
  <c r="AL48" i="1" a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Z48" i="1"/>
  <c r="Z48" i="1" a="1"/>
  <c r="Y48" i="1" a="1"/>
  <c r="Y48" i="1" s="1"/>
  <c r="X48" i="1" a="1"/>
  <c r="X48" i="1" s="1"/>
  <c r="W48" i="1" a="1"/>
  <c r="W48" i="1" s="1"/>
  <c r="V48" i="1" a="1"/>
  <c r="V48" i="1" s="1"/>
  <c r="U48" i="1"/>
  <c r="U48" i="1" a="1"/>
  <c r="T48" i="1" a="1"/>
  <c r="T48" i="1" s="1"/>
  <c r="S48" i="1" a="1"/>
  <c r="S48" i="1" s="1"/>
  <c r="R48" i="1" a="1"/>
  <c r="R48" i="1" s="1"/>
  <c r="Q48" i="1" a="1"/>
  <c r="Q48" i="1" s="1"/>
  <c r="P48" i="1"/>
  <c r="P48" i="1" a="1"/>
  <c r="O48" i="1" a="1"/>
  <c r="O48" i="1" s="1"/>
  <c r="N48" i="1"/>
  <c r="N48" i="1" a="1"/>
  <c r="M48" i="1"/>
  <c r="M48" i="1" a="1"/>
  <c r="L48" i="1" a="1"/>
  <c r="L48" i="1" s="1"/>
  <c r="K48" i="1" a="1"/>
  <c r="K48" i="1" s="1"/>
  <c r="J48" i="1"/>
  <c r="I48" i="1"/>
  <c r="G48" i="1"/>
  <c r="F48" i="1"/>
  <c r="C48" i="1" a="1"/>
  <c r="C48" i="1" s="1"/>
  <c r="B48" i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/>
  <c r="AF47" i="1" a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Z47" i="1" a="1"/>
  <c r="Z47" i="1" s="1"/>
  <c r="Y47" i="1"/>
  <c r="Y47" i="1" a="1"/>
  <c r="X47" i="1" a="1"/>
  <c r="X47" i="1" s="1"/>
  <c r="W47" i="1" a="1"/>
  <c r="W47" i="1" s="1"/>
  <c r="V47" i="1" a="1"/>
  <c r="V47" i="1" s="1"/>
  <c r="U47" i="1"/>
  <c r="U47" i="1" a="1"/>
  <c r="T47" i="1" a="1"/>
  <c r="T47" i="1" s="1"/>
  <c r="S47" i="1" a="1"/>
  <c r="S47" i="1" s="1"/>
  <c r="R47" i="1" a="1"/>
  <c r="R47" i="1" s="1"/>
  <c r="Q47" i="1" a="1"/>
  <c r="Q47" i="1" s="1"/>
  <c r="P47" i="1"/>
  <c r="P47" i="1" a="1"/>
  <c r="O47" i="1" a="1"/>
  <c r="O47" i="1" s="1"/>
  <c r="N47" i="1" a="1"/>
  <c r="N47" i="1" s="1"/>
  <c r="M47" i="1" a="1"/>
  <c r="M47" i="1" s="1"/>
  <c r="L47" i="1" a="1"/>
  <c r="L47" i="1" s="1"/>
  <c r="K47" i="1" a="1"/>
  <c r="K47" i="1" s="1"/>
  <c r="J47" i="1"/>
  <c r="I47" i="1"/>
  <c r="G47" i="1"/>
  <c r="F47" i="1"/>
  <c r="C47" i="1" a="1"/>
  <c r="C47" i="1" s="1"/>
  <c r="B47" i="1"/>
  <c r="AN46" i="1" a="1"/>
  <c r="AN46" i="1" s="1"/>
  <c r="AM46" i="1" a="1"/>
  <c r="AM46" i="1" s="1"/>
  <c r="AL46" i="1" a="1"/>
  <c r="AL46" i="1" s="1"/>
  <c r="AK46" i="1" a="1"/>
  <c r="AK46" i="1" s="1"/>
  <c r="AJ46" i="1"/>
  <c r="AJ46" i="1" a="1"/>
  <c r="AI46" i="1" a="1"/>
  <c r="AI46" i="1" s="1"/>
  <c r="AH46" i="1" a="1"/>
  <c r="AH46" i="1" s="1"/>
  <c r="AG46" i="1" a="1"/>
  <c r="AG46" i="1" s="1"/>
  <c r="AF46" i="1"/>
  <c r="AF46" i="1" a="1"/>
  <c r="AE46" i="1"/>
  <c r="AE46" i="1" a="1"/>
  <c r="AD46" i="1" a="1"/>
  <c r="AD46" i="1" s="1"/>
  <c r="AC46" i="1" a="1"/>
  <c r="AC46" i="1" s="1"/>
  <c r="AB46" i="1" a="1"/>
  <c r="AB46" i="1" s="1"/>
  <c r="AA46" i="1"/>
  <c r="AA46" i="1" a="1"/>
  <c r="Z46" i="1" a="1"/>
  <c r="Z46" i="1" s="1"/>
  <c r="Y46" i="1" a="1"/>
  <c r="Y46" i="1" s="1"/>
  <c r="X46" i="1" a="1"/>
  <c r="X46" i="1" s="1"/>
  <c r="W46" i="1" a="1"/>
  <c r="W46" i="1" s="1"/>
  <c r="V46" i="1" a="1"/>
  <c r="V46" i="1" s="1"/>
  <c r="U46" i="1" a="1"/>
  <c r="U46" i="1" s="1"/>
  <c r="T46" i="1" a="1"/>
  <c r="T46" i="1" s="1"/>
  <c r="S46" i="1"/>
  <c r="S46" i="1" a="1"/>
  <c r="R46" i="1" a="1"/>
  <c r="R46" i="1" s="1"/>
  <c r="Q46" i="1" a="1"/>
  <c r="Q46" i="1" s="1"/>
  <c r="P46" i="1"/>
  <c r="P46" i="1" a="1"/>
  <c r="O46" i="1" a="1"/>
  <c r="O46" i="1" s="1"/>
  <c r="N46" i="1" a="1"/>
  <c r="N46" i="1" s="1"/>
  <c r="M46" i="1" a="1"/>
  <c r="M46" i="1" s="1"/>
  <c r="L46" i="1" a="1"/>
  <c r="L46" i="1" s="1"/>
  <c r="K46" i="1"/>
  <c r="K46" i="1" a="1"/>
  <c r="J46" i="1"/>
  <c r="I46" i="1"/>
  <c r="G46" i="1"/>
  <c r="F46" i="1"/>
  <c r="C46" i="1" a="1"/>
  <c r="C46" i="1" s="1"/>
  <c r="B46" i="1"/>
  <c r="AN45" i="1" a="1"/>
  <c r="AN45" i="1" s="1"/>
  <c r="AM45" i="1" a="1"/>
  <c r="AM45" i="1" s="1"/>
  <c r="AL45" i="1" a="1"/>
  <c r="AL45" i="1" s="1"/>
  <c r="AK45" i="1"/>
  <c r="AK45" i="1" a="1"/>
  <c r="AJ45" i="1"/>
  <c r="AJ45" i="1" a="1"/>
  <c r="AI45" i="1" a="1"/>
  <c r="AI45" i="1" s="1"/>
  <c r="AH45" i="1" a="1"/>
  <c r="AH45" i="1" s="1"/>
  <c r="AG45" i="1"/>
  <c r="AG45" i="1" a="1"/>
  <c r="AF45" i="1"/>
  <c r="AF45" i="1" a="1"/>
  <c r="AE45" i="1" a="1"/>
  <c r="AE45" i="1" s="1"/>
  <c r="AD45" i="1" a="1"/>
  <c r="AD45" i="1" s="1"/>
  <c r="AC45" i="1" a="1"/>
  <c r="AC45" i="1" s="1"/>
  <c r="AB45" i="1"/>
  <c r="AB45" i="1" a="1"/>
  <c r="AA45" i="1" a="1"/>
  <c r="AA45" i="1" s="1"/>
  <c r="Z45" i="1" a="1"/>
  <c r="Z45" i="1" s="1"/>
  <c r="Y45" i="1"/>
  <c r="Y45" i="1" a="1"/>
  <c r="X45" i="1" a="1"/>
  <c r="X45" i="1" s="1"/>
  <c r="W45" i="1" a="1"/>
  <c r="W45" i="1" s="1"/>
  <c r="V45" i="1" a="1"/>
  <c r="V45" i="1" s="1"/>
  <c r="U45" i="1"/>
  <c r="U45" i="1" a="1"/>
  <c r="T45" i="1" a="1"/>
  <c r="T45" i="1" s="1"/>
  <c r="S45" i="1" a="1"/>
  <c r="S45" i="1" s="1"/>
  <c r="R45" i="1" a="1"/>
  <c r="R45" i="1" s="1"/>
  <c r="Q45" i="1" a="1"/>
  <c r="Q45" i="1" s="1"/>
  <c r="P45" i="1"/>
  <c r="P45" i="1" a="1"/>
  <c r="O45" i="1" a="1"/>
  <c r="O45" i="1" s="1"/>
  <c r="N45" i="1" a="1"/>
  <c r="N45" i="1" s="1"/>
  <c r="M45" i="1" a="1"/>
  <c r="M45" i="1" s="1"/>
  <c r="L45" i="1" a="1"/>
  <c r="L45" i="1" s="1"/>
  <c r="K45" i="1" a="1"/>
  <c r="K45" i="1" s="1"/>
  <c r="J45" i="1"/>
  <c r="I45" i="1"/>
  <c r="G45" i="1"/>
  <c r="F45" i="1"/>
  <c r="C45" i="1" a="1"/>
  <c r="C45" i="1" s="1"/>
  <c r="B45" i="1"/>
  <c r="AN44" i="1" a="1"/>
  <c r="AN44" i="1" s="1"/>
  <c r="AM44" i="1"/>
  <c r="AM44" i="1" a="1"/>
  <c r="AL44" i="1"/>
  <c r="AL44" i="1" a="1"/>
  <c r="AK44" i="1" a="1"/>
  <c r="AK44" i="1" s="1"/>
  <c r="AJ44" i="1" a="1"/>
  <c r="AJ44" i="1" s="1"/>
  <c r="AI44" i="1" a="1"/>
  <c r="AI44" i="1" s="1"/>
  <c r="AH44" i="1" a="1"/>
  <c r="AH44" i="1" s="1"/>
  <c r="AG44" i="1"/>
  <c r="AG44" i="1" a="1"/>
  <c r="AF44" i="1" a="1"/>
  <c r="AF44" i="1" s="1"/>
  <c r="AE44" i="1" a="1"/>
  <c r="AE44" i="1" s="1"/>
  <c r="AD44" i="1"/>
  <c r="AD44" i="1" a="1"/>
  <c r="AC44" i="1"/>
  <c r="AC44" i="1" a="1"/>
  <c r="AB44" i="1" a="1"/>
  <c r="AB44" i="1" s="1"/>
  <c r="AA44" i="1" a="1"/>
  <c r="AA44" i="1" s="1"/>
  <c r="Z44" i="1"/>
  <c r="Z44" i="1" a="1"/>
  <c r="Y44" i="1" a="1"/>
  <c r="Y44" i="1" s="1"/>
  <c r="X44" i="1" a="1"/>
  <c r="X44" i="1" s="1"/>
  <c r="W44" i="1" a="1"/>
  <c r="W44" i="1" s="1"/>
  <c r="V44" i="1"/>
  <c r="V44" i="1" a="1"/>
  <c r="U44" i="1"/>
  <c r="U44" i="1" a="1"/>
  <c r="T44" i="1" a="1"/>
  <c r="T44" i="1" s="1"/>
  <c r="S44" i="1"/>
  <c r="S44" i="1" a="1"/>
  <c r="R44" i="1"/>
  <c r="R44" i="1" a="1"/>
  <c r="Q44" i="1" a="1"/>
  <c r="Q44" i="1" s="1"/>
  <c r="P44" i="1" a="1"/>
  <c r="P44" i="1" s="1"/>
  <c r="O44" i="1" a="1"/>
  <c r="O44" i="1" s="1"/>
  <c r="N44" i="1" a="1"/>
  <c r="N44" i="1" s="1"/>
  <c r="M44" i="1"/>
  <c r="M44" i="1" a="1"/>
  <c r="L44" i="1" a="1"/>
  <c r="L44" i="1" s="1"/>
  <c r="K44" i="1" a="1"/>
  <c r="K44" i="1" s="1"/>
  <c r="J44" i="1"/>
  <c r="I44" i="1"/>
  <c r="G44" i="1"/>
  <c r="F44" i="1"/>
  <c r="C44" i="1" a="1"/>
  <c r="C44" i="1" s="1"/>
  <c r="B44" i="1"/>
  <c r="AN43" i="1" a="1"/>
  <c r="AN43" i="1" s="1"/>
  <c r="AM43" i="1"/>
  <c r="AM43" i="1" a="1"/>
  <c r="AL43" i="1" a="1"/>
  <c r="AL43" i="1" s="1"/>
  <c r="AK43" i="1" a="1"/>
  <c r="AK43" i="1" s="1"/>
  <c r="AJ43" i="1"/>
  <c r="AJ43" i="1" a="1"/>
  <c r="AI43" i="1" a="1"/>
  <c r="AI43" i="1" s="1"/>
  <c r="AH43" i="1" a="1"/>
  <c r="AH43" i="1" s="1"/>
  <c r="AG43" i="1" a="1"/>
  <c r="AG43" i="1" s="1"/>
  <c r="AF43" i="1"/>
  <c r="AF43" i="1" a="1"/>
  <c r="AE43" i="1" a="1"/>
  <c r="AE43" i="1" s="1"/>
  <c r="AD43" i="1" a="1"/>
  <c r="AD43" i="1" s="1"/>
  <c r="AC43" i="1" a="1"/>
  <c r="AC43" i="1" s="1"/>
  <c r="AB43" i="1"/>
  <c r="AB43" i="1" a="1"/>
  <c r="AA43" i="1"/>
  <c r="AA43" i="1" a="1"/>
  <c r="Z43" i="1" a="1"/>
  <c r="Z43" i="1" s="1"/>
  <c r="Y43" i="1" a="1"/>
  <c r="Y43" i="1" s="1"/>
  <c r="X43" i="1" a="1"/>
  <c r="X43" i="1" s="1"/>
  <c r="W43" i="1" a="1"/>
  <c r="W43" i="1" s="1"/>
  <c r="V43" i="1" a="1"/>
  <c r="V43" i="1" s="1"/>
  <c r="U43" i="1" a="1"/>
  <c r="U43" i="1" s="1"/>
  <c r="T43" i="1"/>
  <c r="T43" i="1" a="1"/>
  <c r="S43" i="1" a="1"/>
  <c r="S43" i="1" s="1"/>
  <c r="R43" i="1" a="1"/>
  <c r="R43" i="1" s="1"/>
  <c r="Q43" i="1" a="1"/>
  <c r="Q43" i="1" s="1"/>
  <c r="P43" i="1"/>
  <c r="P43" i="1" a="1"/>
  <c r="O43" i="1" a="1"/>
  <c r="O43" i="1" s="1"/>
  <c r="N43" i="1" a="1"/>
  <c r="N43" i="1" s="1"/>
  <c r="M43" i="1" a="1"/>
  <c r="M43" i="1" s="1"/>
  <c r="L43" i="1"/>
  <c r="L43" i="1" a="1"/>
  <c r="K43" i="1" a="1"/>
  <c r="K43" i="1" s="1"/>
  <c r="J43" i="1"/>
  <c r="I43" i="1"/>
  <c r="G43" i="1"/>
  <c r="F43" i="1"/>
  <c r="C43" i="1" a="1"/>
  <c r="C43" i="1" s="1"/>
  <c r="B43" i="1"/>
  <c r="AN42" i="1" a="1"/>
  <c r="AN42" i="1" s="1"/>
  <c r="AM42" i="1" a="1"/>
  <c r="AM42" i="1" s="1"/>
  <c r="AL42" i="1" a="1"/>
  <c r="AL42" i="1" s="1"/>
  <c r="AK42" i="1" a="1"/>
  <c r="AK42" i="1" s="1"/>
  <c r="AJ42" i="1"/>
  <c r="AJ42" i="1" a="1"/>
  <c r="AI42" i="1" a="1"/>
  <c r="AI42" i="1" s="1"/>
  <c r="AH42" i="1"/>
  <c r="AH42" i="1" a="1"/>
  <c r="AG42" i="1"/>
  <c r="AG42" i="1" a="1"/>
  <c r="AF42" i="1" a="1"/>
  <c r="AF42" i="1" s="1"/>
  <c r="AE42" i="1" a="1"/>
  <c r="AE42" i="1" s="1"/>
  <c r="AD42" i="1" a="1"/>
  <c r="AD42" i="1" s="1"/>
  <c r="AC42" i="1" a="1"/>
  <c r="AC42" i="1" s="1"/>
  <c r="AB42" i="1"/>
  <c r="AB42" i="1" a="1"/>
  <c r="AA42" i="1" a="1"/>
  <c r="AA42" i="1" s="1"/>
  <c r="Z42" i="1" a="1"/>
  <c r="Z42" i="1" s="1"/>
  <c r="Y42" i="1"/>
  <c r="Y42" i="1" a="1"/>
  <c r="X42" i="1"/>
  <c r="X42" i="1" a="1"/>
  <c r="W42" i="1" a="1"/>
  <c r="W42" i="1" s="1"/>
  <c r="V42" i="1"/>
  <c r="V42" i="1" a="1"/>
  <c r="U42" i="1"/>
  <c r="U42" i="1" a="1"/>
  <c r="T42" i="1" a="1"/>
  <c r="T42" i="1" s="1"/>
  <c r="S42" i="1" a="1"/>
  <c r="S42" i="1" s="1"/>
  <c r="R42" i="1"/>
  <c r="R42" i="1" a="1"/>
  <c r="Q42" i="1" a="1"/>
  <c r="Q42" i="1" s="1"/>
  <c r="P42" i="1"/>
  <c r="P42" i="1" a="1"/>
  <c r="O42" i="1" a="1"/>
  <c r="O42" i="1" s="1"/>
  <c r="N42" i="1" a="1"/>
  <c r="N42" i="1" s="1"/>
  <c r="M42" i="1"/>
  <c r="M42" i="1" a="1"/>
  <c r="L42" i="1" a="1"/>
  <c r="L42" i="1" s="1"/>
  <c r="K42" i="1" a="1"/>
  <c r="K42" i="1" s="1"/>
  <c r="J42" i="1"/>
  <c r="I42" i="1"/>
  <c r="G42" i="1"/>
  <c r="F42" i="1"/>
  <c r="C42" i="1" a="1"/>
  <c r="C42" i="1" s="1"/>
  <c r="B42" i="1"/>
  <c r="AN41" i="1" a="1"/>
  <c r="AN41" i="1" s="1"/>
  <c r="AM41" i="1" a="1"/>
  <c r="AM41" i="1" s="1"/>
  <c r="AL41" i="1" a="1"/>
  <c r="AL41" i="1" s="1"/>
  <c r="AK41" i="1"/>
  <c r="AK41" i="1" a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/>
  <c r="AD41" i="1" a="1"/>
  <c r="AC41" i="1" a="1"/>
  <c r="AC41" i="1" s="1"/>
  <c r="AB41" i="1" a="1"/>
  <c r="AB41" i="1" s="1"/>
  <c r="AA41" i="1" a="1"/>
  <c r="AA41" i="1" s="1"/>
  <c r="Z41" i="1"/>
  <c r="Z41" i="1" a="1"/>
  <c r="Y41" i="1"/>
  <c r="Y41" i="1" a="1"/>
  <c r="X41" i="1" a="1"/>
  <c r="X41" i="1" s="1"/>
  <c r="W41" i="1" a="1"/>
  <c r="W41" i="1" s="1"/>
  <c r="V41" i="1" a="1"/>
  <c r="V41" i="1" s="1"/>
  <c r="U41" i="1" a="1"/>
  <c r="U41" i="1" s="1"/>
  <c r="T41" i="1" a="1"/>
  <c r="T41" i="1" s="1"/>
  <c r="S41" i="1" a="1"/>
  <c r="S41" i="1" s="1"/>
  <c r="R41" i="1" a="1"/>
  <c r="R41" i="1" s="1"/>
  <c r="Q41" i="1" a="1"/>
  <c r="Q41" i="1" s="1"/>
  <c r="P41" i="1" a="1"/>
  <c r="P41" i="1" s="1"/>
  <c r="O41" i="1" a="1"/>
  <c r="O41" i="1" s="1"/>
  <c r="N41" i="1" a="1"/>
  <c r="N41" i="1" s="1"/>
  <c r="M41" i="1"/>
  <c r="M41" i="1" a="1"/>
  <c r="L41" i="1" a="1"/>
  <c r="L41" i="1" s="1"/>
  <c r="K41" i="1" a="1"/>
  <c r="K41" i="1" s="1"/>
  <c r="J41" i="1"/>
  <c r="I41" i="1"/>
  <c r="G41" i="1"/>
  <c r="F41" i="1"/>
  <c r="C41" i="1" a="1"/>
  <c r="C41" i="1" s="1"/>
  <c r="B41" i="1"/>
  <c r="AN40" i="1" a="1"/>
  <c r="AN40" i="1" s="1"/>
  <c r="AM40" i="1" a="1"/>
  <c r="AM40" i="1" s="1"/>
  <c r="AL40" i="1" a="1"/>
  <c r="AL40" i="1" s="1"/>
  <c r="AK40" i="1" a="1"/>
  <c r="AK40" i="1" s="1"/>
  <c r="AJ40" i="1"/>
  <c r="AJ40" i="1" a="1"/>
  <c r="AI40" i="1" a="1"/>
  <c r="AI40" i="1" s="1"/>
  <c r="AH40" i="1" a="1"/>
  <c r="AH40" i="1" s="1"/>
  <c r="AG40" i="1"/>
  <c r="AG40" i="1" a="1"/>
  <c r="AF40" i="1" a="1"/>
  <c r="AF40" i="1" s="1"/>
  <c r="AE40" i="1" a="1"/>
  <c r="AE40" i="1" s="1"/>
  <c r="AD40" i="1" a="1"/>
  <c r="AD40" i="1" s="1"/>
  <c r="AC40" i="1" a="1"/>
  <c r="AC40" i="1" s="1"/>
  <c r="AB40" i="1"/>
  <c r="AB40" i="1" a="1"/>
  <c r="AA40" i="1" a="1"/>
  <c r="AA40" i="1" s="1"/>
  <c r="Z40" i="1" a="1"/>
  <c r="Z40" i="1" s="1"/>
  <c r="Y40" i="1"/>
  <c r="Y40" i="1" a="1"/>
  <c r="X40" i="1" a="1"/>
  <c r="X40" i="1" s="1"/>
  <c r="W40" i="1" a="1"/>
  <c r="W40" i="1" s="1"/>
  <c r="V40" i="1" a="1"/>
  <c r="V40" i="1" s="1"/>
  <c r="U40" i="1" a="1"/>
  <c r="U40" i="1" s="1"/>
  <c r="T40" i="1"/>
  <c r="T40" i="1" a="1"/>
  <c r="S40" i="1" a="1"/>
  <c r="S40" i="1" s="1"/>
  <c r="R40" i="1" a="1"/>
  <c r="R40" i="1" s="1"/>
  <c r="Q40" i="1"/>
  <c r="Q40" i="1" a="1"/>
  <c r="P40" i="1" a="1"/>
  <c r="P40" i="1" s="1"/>
  <c r="O40" i="1" a="1"/>
  <c r="O40" i="1" s="1"/>
  <c r="N40" i="1" a="1"/>
  <c r="N40" i="1" s="1"/>
  <c r="M40" i="1" a="1"/>
  <c r="M40" i="1" s="1"/>
  <c r="L40" i="1"/>
  <c r="L40" i="1" a="1"/>
  <c r="K40" i="1" a="1"/>
  <c r="K40" i="1" s="1"/>
  <c r="J40" i="1"/>
  <c r="I40" i="1"/>
  <c r="G40" i="1"/>
  <c r="F40" i="1"/>
  <c r="C40" i="1" a="1"/>
  <c r="C40" i="1" s="1"/>
  <c r="B40" i="1"/>
  <c r="AN39" i="1" a="1"/>
  <c r="AN39" i="1" s="1"/>
  <c r="AM39" i="1" a="1"/>
  <c r="AM39" i="1" s="1"/>
  <c r="AL39" i="1" a="1"/>
  <c r="AL39" i="1" s="1"/>
  <c r="AK39" i="1" a="1"/>
  <c r="AK39" i="1" s="1"/>
  <c r="AJ39" i="1"/>
  <c r="AJ39" i="1" a="1"/>
  <c r="AI39" i="1" a="1"/>
  <c r="AI39" i="1" s="1"/>
  <c r="AH39" i="1" a="1"/>
  <c r="AH39" i="1" s="1"/>
  <c r="AG39" i="1"/>
  <c r="AG39" i="1" a="1"/>
  <c r="AF39" i="1" a="1"/>
  <c r="AF39" i="1" s="1"/>
  <c r="AE39" i="1" a="1"/>
  <c r="AE39" i="1" s="1"/>
  <c r="AD39" i="1" a="1"/>
  <c r="AD39" i="1" s="1"/>
  <c r="AC39" i="1" a="1"/>
  <c r="AC39" i="1" s="1"/>
  <c r="AB39" i="1"/>
  <c r="AB39" i="1" a="1"/>
  <c r="AA39" i="1" a="1"/>
  <c r="AA39" i="1" s="1"/>
  <c r="Z39" i="1" a="1"/>
  <c r="Z39" i="1" s="1"/>
  <c r="Y39" i="1"/>
  <c r="Y39" i="1" a="1"/>
  <c r="X39" i="1" a="1"/>
  <c r="X39" i="1" s="1"/>
  <c r="W39" i="1" a="1"/>
  <c r="W39" i="1" s="1"/>
  <c r="V39" i="1" a="1"/>
  <c r="V39" i="1" s="1"/>
  <c r="U39" i="1" a="1"/>
  <c r="U39" i="1" s="1"/>
  <c r="T39" i="1"/>
  <c r="T39" i="1" a="1"/>
  <c r="S39" i="1" a="1"/>
  <c r="S39" i="1" s="1"/>
  <c r="R39" i="1" a="1"/>
  <c r="R39" i="1" s="1"/>
  <c r="Q39" i="1"/>
  <c r="Q39" i="1" a="1"/>
  <c r="P39" i="1" a="1"/>
  <c r="P39" i="1" s="1"/>
  <c r="O39" i="1" a="1"/>
  <c r="O39" i="1" s="1"/>
  <c r="N39" i="1" a="1"/>
  <c r="N39" i="1" s="1"/>
  <c r="M39" i="1" a="1"/>
  <c r="M39" i="1" s="1"/>
  <c r="L39" i="1"/>
  <c r="L39" i="1" a="1"/>
  <c r="K39" i="1" a="1"/>
  <c r="K39" i="1" s="1"/>
  <c r="J39" i="1"/>
  <c r="I39" i="1"/>
  <c r="G39" i="1"/>
  <c r="F39" i="1"/>
  <c r="C39" i="1" a="1"/>
  <c r="C39" i="1" s="1"/>
  <c r="B39" i="1"/>
  <c r="AN38" i="1"/>
  <c r="AN38" i="1" a="1"/>
  <c r="AM38" i="1" a="1"/>
  <c r="AM38" i="1" s="1"/>
  <c r="AL38" i="1" a="1"/>
  <c r="AL38" i="1" s="1"/>
  <c r="AK38" i="1" a="1"/>
  <c r="AK38" i="1" s="1"/>
  <c r="AJ38" i="1"/>
  <c r="AJ38" i="1" a="1"/>
  <c r="AI38" i="1"/>
  <c r="AI38" i="1" a="1"/>
  <c r="AH38" i="1" a="1"/>
  <c r="AH38" i="1" s="1"/>
  <c r="AG38" i="1" a="1"/>
  <c r="AG38" i="1" s="1"/>
  <c r="AF38" i="1" a="1"/>
  <c r="AF38" i="1" s="1"/>
  <c r="AE38" i="1"/>
  <c r="AE38" i="1" a="1"/>
  <c r="AD38" i="1" a="1"/>
  <c r="AD38" i="1" s="1"/>
  <c r="AC38" i="1" a="1"/>
  <c r="AC38" i="1" s="1"/>
  <c r="AB38" i="1" a="1"/>
  <c r="AB38" i="1" s="1"/>
  <c r="AA38" i="1" a="1"/>
  <c r="AA38" i="1" s="1"/>
  <c r="Z38" i="1" a="1"/>
  <c r="Z38" i="1" s="1"/>
  <c r="Y38" i="1" a="1"/>
  <c r="Y38" i="1" s="1"/>
  <c r="X38" i="1"/>
  <c r="X38" i="1" a="1"/>
  <c r="W38" i="1" a="1"/>
  <c r="W38" i="1" s="1"/>
  <c r="V38" i="1" a="1"/>
  <c r="V38" i="1" s="1"/>
  <c r="U38" i="1" a="1"/>
  <c r="U38" i="1" s="1"/>
  <c r="T38" i="1"/>
  <c r="T38" i="1" a="1"/>
  <c r="S38" i="1"/>
  <c r="S38" i="1" a="1"/>
  <c r="R38" i="1" a="1"/>
  <c r="R38" i="1" s="1"/>
  <c r="Q38" i="1" a="1"/>
  <c r="Q38" i="1" s="1"/>
  <c r="P38" i="1" a="1"/>
  <c r="P38" i="1" s="1"/>
  <c r="O38" i="1"/>
  <c r="O38" i="1" a="1"/>
  <c r="N38" i="1" a="1"/>
  <c r="N38" i="1" s="1"/>
  <c r="M38" i="1" a="1"/>
  <c r="M38" i="1" s="1"/>
  <c r="L38" i="1" a="1"/>
  <c r="L38" i="1" s="1"/>
  <c r="K38" i="1" a="1"/>
  <c r="K38" i="1" s="1"/>
  <c r="J38" i="1"/>
  <c r="I38" i="1"/>
  <c r="G38" i="1"/>
  <c r="F38" i="1"/>
  <c r="C38" i="1" a="1"/>
  <c r="C38" i="1" s="1"/>
  <c r="B38" i="1"/>
  <c r="AN37" i="1" a="1"/>
  <c r="AN37" i="1" s="1"/>
  <c r="AM37" i="1" a="1"/>
  <c r="AM37" i="1" s="1"/>
  <c r="AL37" i="1" a="1"/>
  <c r="AL37" i="1" s="1"/>
  <c r="AK37" i="1" a="1"/>
  <c r="AK37" i="1" s="1"/>
  <c r="AJ37" i="1"/>
  <c r="AJ37" i="1" a="1"/>
  <c r="AI37" i="1" a="1"/>
  <c r="AI37" i="1" s="1"/>
  <c r="AH37" i="1" a="1"/>
  <c r="AH37" i="1" s="1"/>
  <c r="AG37" i="1"/>
  <c r="AG37" i="1" a="1"/>
  <c r="AF37" i="1" a="1"/>
  <c r="AF37" i="1" s="1"/>
  <c r="AE37" i="1" a="1"/>
  <c r="AE37" i="1" s="1"/>
  <c r="AD37" i="1" a="1"/>
  <c r="AD37" i="1" s="1"/>
  <c r="AC37" i="1" a="1"/>
  <c r="AC37" i="1" s="1"/>
  <c r="AB37" i="1"/>
  <c r="AB37" i="1" a="1"/>
  <c r="AA37" i="1" a="1"/>
  <c r="AA37" i="1" s="1"/>
  <c r="Z37" i="1" a="1"/>
  <c r="Z37" i="1" s="1"/>
  <c r="Y37" i="1"/>
  <c r="Y37" i="1" a="1"/>
  <c r="X37" i="1" a="1"/>
  <c r="X37" i="1" s="1"/>
  <c r="W37" i="1" a="1"/>
  <c r="W37" i="1" s="1"/>
  <c r="V37" i="1" a="1"/>
  <c r="V37" i="1" s="1"/>
  <c r="U37" i="1" a="1"/>
  <c r="U37" i="1" s="1"/>
  <c r="T37" i="1"/>
  <c r="T37" i="1" a="1"/>
  <c r="S37" i="1" a="1"/>
  <c r="S37" i="1" s="1"/>
  <c r="R37" i="1" a="1"/>
  <c r="R37" i="1" s="1"/>
  <c r="Q37" i="1"/>
  <c r="Q37" i="1" a="1"/>
  <c r="P37" i="1" a="1"/>
  <c r="P37" i="1" s="1"/>
  <c r="O37" i="1" a="1"/>
  <c r="O37" i="1" s="1"/>
  <c r="N37" i="1" a="1"/>
  <c r="N37" i="1" s="1"/>
  <c r="M37" i="1" a="1"/>
  <c r="M37" i="1" s="1"/>
  <c r="L37" i="1"/>
  <c r="L37" i="1" a="1"/>
  <c r="K37" i="1" a="1"/>
  <c r="K37" i="1" s="1"/>
  <c r="J37" i="1"/>
  <c r="I37" i="1"/>
  <c r="G37" i="1"/>
  <c r="F37" i="1"/>
  <c r="C37" i="1"/>
  <c r="C37" i="1" a="1"/>
  <c r="B37" i="1"/>
  <c r="AN36" i="1" a="1"/>
  <c r="AN36" i="1" s="1"/>
  <c r="AM36" i="1" a="1"/>
  <c r="AM36" i="1" s="1"/>
  <c r="AL36" i="1" a="1"/>
  <c r="AL36" i="1" s="1"/>
  <c r="AK36" i="1"/>
  <c r="AK36" i="1" a="1"/>
  <c r="AJ36" i="1" a="1"/>
  <c r="AJ36" i="1" s="1"/>
  <c r="AI36" i="1" a="1"/>
  <c r="AI36" i="1" s="1"/>
  <c r="AH36" i="1"/>
  <c r="AH36" i="1" a="1"/>
  <c r="AG36" i="1" a="1"/>
  <c r="AG36" i="1" s="1"/>
  <c r="AF36" i="1" a="1"/>
  <c r="AF36" i="1" s="1"/>
  <c r="AE36" i="1"/>
  <c r="AE36" i="1" a="1"/>
  <c r="AD36" i="1" a="1"/>
  <c r="AD36" i="1" s="1"/>
  <c r="AC36" i="1" a="1"/>
  <c r="AC36" i="1" s="1"/>
  <c r="AB36" i="1" a="1"/>
  <c r="AB36" i="1" s="1"/>
  <c r="AA36" i="1"/>
  <c r="AA36" i="1" a="1"/>
  <c r="Z36" i="1" a="1"/>
  <c r="Z36" i="1" s="1"/>
  <c r="Y36" i="1"/>
  <c r="Y36" i="1" a="1"/>
  <c r="X36" i="1" a="1"/>
  <c r="X36" i="1" s="1"/>
  <c r="W36" i="1"/>
  <c r="W36" i="1" a="1"/>
  <c r="V36" i="1"/>
  <c r="V36" i="1" a="1"/>
  <c r="U36" i="1" a="1"/>
  <c r="U36" i="1" s="1"/>
  <c r="T36" i="1" a="1"/>
  <c r="T36" i="1" s="1"/>
  <c r="S36" i="1" a="1"/>
  <c r="S36" i="1" s="1"/>
  <c r="R36" i="1"/>
  <c r="R36" i="1" a="1"/>
  <c r="Q36" i="1" a="1"/>
  <c r="Q36" i="1" s="1"/>
  <c r="P36" i="1" a="1"/>
  <c r="P36" i="1" s="1"/>
  <c r="O36" i="1" a="1"/>
  <c r="O36" i="1" s="1"/>
  <c r="N36" i="1"/>
  <c r="N36" i="1" a="1"/>
  <c r="M36" i="1"/>
  <c r="M36" i="1" a="1"/>
  <c r="L36" i="1" a="1"/>
  <c r="L36" i="1" s="1"/>
  <c r="K36" i="1"/>
  <c r="K36" i="1" a="1"/>
  <c r="J36" i="1"/>
  <c r="I36" i="1"/>
  <c r="G36" i="1"/>
  <c r="F36" i="1"/>
  <c r="C36" i="1" a="1"/>
  <c r="C36" i="1" s="1"/>
  <c r="B36" i="1"/>
  <c r="AN35" i="1"/>
  <c r="AN35" i="1" a="1"/>
  <c r="AM35" i="1" a="1"/>
  <c r="AM35" i="1" s="1"/>
  <c r="AL35" i="1" a="1"/>
  <c r="AL35" i="1" s="1"/>
  <c r="AK35" i="1" a="1"/>
  <c r="AK35" i="1" s="1"/>
  <c r="AJ35" i="1" a="1"/>
  <c r="AJ35" i="1" s="1"/>
  <c r="AI35" i="1"/>
  <c r="AI35" i="1" a="1"/>
  <c r="AH35" i="1" a="1"/>
  <c r="AH35" i="1" s="1"/>
  <c r="AG35" i="1" a="1"/>
  <c r="AG35" i="1" s="1"/>
  <c r="AF35" i="1"/>
  <c r="AF35" i="1" a="1"/>
  <c r="AE35" i="1" a="1"/>
  <c r="AE35" i="1" s="1"/>
  <c r="AD35" i="1" a="1"/>
  <c r="AD35" i="1" s="1"/>
  <c r="AC35" i="1" a="1"/>
  <c r="AC35" i="1" s="1"/>
  <c r="AB35" i="1" a="1"/>
  <c r="AB35" i="1" s="1"/>
  <c r="AA35" i="1"/>
  <c r="AA35" i="1" a="1"/>
  <c r="Z35" i="1" a="1"/>
  <c r="Z35" i="1" s="1"/>
  <c r="Y35" i="1" a="1"/>
  <c r="Y35" i="1" s="1"/>
  <c r="X35" i="1"/>
  <c r="X35" i="1" a="1"/>
  <c r="W35" i="1" a="1"/>
  <c r="W35" i="1" s="1"/>
  <c r="V35" i="1" a="1"/>
  <c r="V35" i="1" s="1"/>
  <c r="U35" i="1" a="1"/>
  <c r="U35" i="1" s="1"/>
  <c r="T35" i="1" a="1"/>
  <c r="T35" i="1" s="1"/>
  <c r="S35" i="1"/>
  <c r="S35" i="1" a="1"/>
  <c r="R35" i="1" a="1"/>
  <c r="R35" i="1" s="1"/>
  <c r="Q35" i="1" a="1"/>
  <c r="Q35" i="1" s="1"/>
  <c r="P35" i="1"/>
  <c r="P35" i="1" a="1"/>
  <c r="O35" i="1" a="1"/>
  <c r="O35" i="1" s="1"/>
  <c r="N35" i="1" a="1"/>
  <c r="N35" i="1" s="1"/>
  <c r="M35" i="1" a="1"/>
  <c r="M35" i="1" s="1"/>
  <c r="L35" i="1" a="1"/>
  <c r="L35" i="1" s="1"/>
  <c r="K35" i="1"/>
  <c r="K35" i="1" a="1"/>
  <c r="J35" i="1"/>
  <c r="I35" i="1"/>
  <c r="G35" i="1"/>
  <c r="F35" i="1"/>
  <c r="C35" i="1" a="1"/>
  <c r="C35" i="1" s="1"/>
  <c r="B35" i="1"/>
  <c r="AN34" i="1"/>
  <c r="AN34" i="1" a="1"/>
  <c r="AM34" i="1" a="1"/>
  <c r="AM34" i="1" s="1"/>
  <c r="AL34" i="1" a="1"/>
  <c r="AL34" i="1" s="1"/>
  <c r="AK34" i="1" a="1"/>
  <c r="AK34" i="1" s="1"/>
  <c r="AJ34" i="1"/>
  <c r="AJ34" i="1" a="1"/>
  <c r="AI34" i="1" a="1"/>
  <c r="AI34" i="1" s="1"/>
  <c r="AH34" i="1" a="1"/>
  <c r="AH34" i="1" s="1"/>
  <c r="AG34" i="1"/>
  <c r="AG34" i="1" a="1"/>
  <c r="AF34" i="1" a="1"/>
  <c r="AF34" i="1" s="1"/>
  <c r="AE34" i="1" a="1"/>
  <c r="AE34" i="1" s="1"/>
  <c r="AD34" i="1"/>
  <c r="AD34" i="1" a="1"/>
  <c r="AC34" i="1" a="1"/>
  <c r="AC34" i="1" s="1"/>
  <c r="AB34" i="1" a="1"/>
  <c r="AB34" i="1" s="1"/>
  <c r="AA34" i="1" a="1"/>
  <c r="AA34" i="1" s="1"/>
  <c r="Z34" i="1"/>
  <c r="Z34" i="1" a="1"/>
  <c r="Y34" i="1" a="1"/>
  <c r="Y34" i="1" s="1"/>
  <c r="X34" i="1"/>
  <c r="X34" i="1" a="1"/>
  <c r="W34" i="1" a="1"/>
  <c r="W34" i="1" s="1"/>
  <c r="V34" i="1"/>
  <c r="V34" i="1" a="1"/>
  <c r="U34" i="1"/>
  <c r="U34" i="1" a="1"/>
  <c r="T34" i="1" a="1"/>
  <c r="T34" i="1" s="1"/>
  <c r="S34" i="1" a="1"/>
  <c r="S34" i="1" s="1"/>
  <c r="R34" i="1" a="1"/>
  <c r="R34" i="1" s="1"/>
  <c r="Q34" i="1"/>
  <c r="Q34" i="1" a="1"/>
  <c r="P34" i="1" a="1"/>
  <c r="P34" i="1" s="1"/>
  <c r="O34" i="1" a="1"/>
  <c r="O34" i="1" s="1"/>
  <c r="N34" i="1" a="1"/>
  <c r="N34" i="1" s="1"/>
  <c r="M34" i="1"/>
  <c r="M34" i="1" a="1"/>
  <c r="L34" i="1"/>
  <c r="L34" i="1" a="1"/>
  <c r="K34" i="1" a="1"/>
  <c r="K34" i="1" s="1"/>
  <c r="J34" i="1"/>
  <c r="I34" i="1"/>
  <c r="G34" i="1"/>
  <c r="F34" i="1"/>
  <c r="C34" i="1" a="1"/>
  <c r="C34" i="1" s="1"/>
  <c r="B34" i="1"/>
  <c r="AN33" i="1" a="1"/>
  <c r="AN33" i="1" s="1"/>
  <c r="AM33" i="1" a="1"/>
  <c r="AM33" i="1" s="1"/>
  <c r="AL33" i="1"/>
  <c r="AL33" i="1" a="1"/>
  <c r="AK33" i="1" a="1"/>
  <c r="AK33" i="1" s="1"/>
  <c r="AJ33" i="1" a="1"/>
  <c r="AJ33" i="1" s="1"/>
  <c r="AI33" i="1" a="1"/>
  <c r="AI33" i="1" s="1"/>
  <c r="AH33" i="1" a="1"/>
  <c r="AH33" i="1" s="1"/>
  <c r="AG33" i="1"/>
  <c r="AG33" i="1" a="1"/>
  <c r="AF33" i="1" a="1"/>
  <c r="AF33" i="1" s="1"/>
  <c r="AE33" i="1" a="1"/>
  <c r="AE33" i="1" s="1"/>
  <c r="AD33" i="1"/>
  <c r="AD33" i="1" a="1"/>
  <c r="AC33" i="1" a="1"/>
  <c r="AC33" i="1" s="1"/>
  <c r="AB33" i="1" a="1"/>
  <c r="AB33" i="1" s="1"/>
  <c r="AA33" i="1" a="1"/>
  <c r="AA33" i="1" s="1"/>
  <c r="Z33" i="1" a="1"/>
  <c r="Z33" i="1" s="1"/>
  <c r="Y33" i="1"/>
  <c r="Y33" i="1" a="1"/>
  <c r="X33" i="1" a="1"/>
  <c r="X33" i="1" s="1"/>
  <c r="W33" i="1" a="1"/>
  <c r="W33" i="1" s="1"/>
  <c r="V33" i="1"/>
  <c r="V33" i="1" a="1"/>
  <c r="U33" i="1" a="1"/>
  <c r="U33" i="1" s="1"/>
  <c r="T33" i="1" a="1"/>
  <c r="T33" i="1" s="1"/>
  <c r="S33" i="1" a="1"/>
  <c r="S33" i="1" s="1"/>
  <c r="R33" i="1" a="1"/>
  <c r="R33" i="1" s="1"/>
  <c r="Q33" i="1"/>
  <c r="Q33" i="1" a="1"/>
  <c r="P33" i="1" a="1"/>
  <c r="P33" i="1" s="1"/>
  <c r="O33" i="1" a="1"/>
  <c r="O33" i="1" s="1"/>
  <c r="N33" i="1"/>
  <c r="N33" i="1" a="1"/>
  <c r="M33" i="1" a="1"/>
  <c r="M33" i="1" s="1"/>
  <c r="L33" i="1" a="1"/>
  <c r="L33" i="1" s="1"/>
  <c r="K33" i="1" a="1"/>
  <c r="K33" i="1" s="1"/>
  <c r="J33" i="1"/>
  <c r="I33" i="1"/>
  <c r="G33" i="1"/>
  <c r="F33" i="1"/>
  <c r="C33" i="1" a="1"/>
  <c r="C33" i="1" s="1"/>
  <c r="B33" i="1"/>
  <c r="AN32" i="1"/>
  <c r="AN32" i="1" a="1"/>
  <c r="AM32" i="1" a="1"/>
  <c r="AM32" i="1" s="1"/>
  <c r="AL32" i="1" a="1"/>
  <c r="AL32" i="1" s="1"/>
  <c r="AK32" i="1"/>
  <c r="AK32" i="1" a="1"/>
  <c r="AJ32" i="1" a="1"/>
  <c r="AJ32" i="1" s="1"/>
  <c r="AI32" i="1" a="1"/>
  <c r="AI32" i="1" s="1"/>
  <c r="AH32" i="1" a="1"/>
  <c r="AH32" i="1" s="1"/>
  <c r="AG32" i="1" a="1"/>
  <c r="AG32" i="1" s="1"/>
  <c r="AF32" i="1"/>
  <c r="AF32" i="1" a="1"/>
  <c r="AE32" i="1" a="1"/>
  <c r="AE32" i="1" s="1"/>
  <c r="AD32" i="1" a="1"/>
  <c r="AD32" i="1" s="1"/>
  <c r="AC32" i="1"/>
  <c r="AC32" i="1" a="1"/>
  <c r="AB32" i="1" a="1"/>
  <c r="AB32" i="1" s="1"/>
  <c r="AA32" i="1" a="1"/>
  <c r="AA32" i="1" s="1"/>
  <c r="Z32" i="1" a="1"/>
  <c r="Z32" i="1" s="1"/>
  <c r="Y32" i="1" a="1"/>
  <c r="Y32" i="1" s="1"/>
  <c r="X32" i="1"/>
  <c r="X32" i="1" a="1"/>
  <c r="W32" i="1" a="1"/>
  <c r="W32" i="1" s="1"/>
  <c r="V32" i="1" a="1"/>
  <c r="V32" i="1" s="1"/>
  <c r="U32" i="1"/>
  <c r="U32" i="1" a="1"/>
  <c r="T32" i="1" a="1"/>
  <c r="T32" i="1" s="1"/>
  <c r="S32" i="1" a="1"/>
  <c r="S32" i="1" s="1"/>
  <c r="R32" i="1" a="1"/>
  <c r="R32" i="1" s="1"/>
  <c r="Q32" i="1" a="1"/>
  <c r="Q32" i="1" s="1"/>
  <c r="P32" i="1"/>
  <c r="P32" i="1" a="1"/>
  <c r="O32" i="1" a="1"/>
  <c r="O32" i="1" s="1"/>
  <c r="N32" i="1" a="1"/>
  <c r="N32" i="1" s="1"/>
  <c r="M32" i="1"/>
  <c r="M32" i="1" a="1"/>
  <c r="L32" i="1" a="1"/>
  <c r="L32" i="1" s="1"/>
  <c r="K32" i="1" a="1"/>
  <c r="K32" i="1" s="1"/>
  <c r="J32" i="1"/>
  <c r="I32" i="1"/>
  <c r="G32" i="1"/>
  <c r="F32" i="1"/>
  <c r="C32" i="1" a="1"/>
  <c r="C32" i="1" s="1"/>
  <c r="B32" i="1"/>
  <c r="AN31" i="1"/>
  <c r="AN31" i="1" a="1"/>
  <c r="AM31" i="1" a="1"/>
  <c r="AM31" i="1" s="1"/>
  <c r="AL31" i="1" a="1"/>
  <c r="AL31" i="1" s="1"/>
  <c r="AK31" i="1"/>
  <c r="AK31" i="1" a="1"/>
  <c r="AJ31" i="1" a="1"/>
  <c r="AJ31" i="1" s="1"/>
  <c r="AI31" i="1" a="1"/>
  <c r="AI31" i="1" s="1"/>
  <c r="AH31" i="1" a="1"/>
  <c r="AH31" i="1" s="1"/>
  <c r="AG31" i="1" a="1"/>
  <c r="AG31" i="1" s="1"/>
  <c r="AF31" i="1"/>
  <c r="AF31" i="1" a="1"/>
  <c r="AE31" i="1" a="1"/>
  <c r="AE31" i="1" s="1"/>
  <c r="AD31" i="1" a="1"/>
  <c r="AD31" i="1" s="1"/>
  <c r="AC31" i="1"/>
  <c r="AC31" i="1" a="1"/>
  <c r="AB31" i="1" a="1"/>
  <c r="AB31" i="1" s="1"/>
  <c r="AA31" i="1" a="1"/>
  <c r="AA31" i="1" s="1"/>
  <c r="Z31" i="1" a="1"/>
  <c r="Z31" i="1" s="1"/>
  <c r="Y31" i="1" a="1"/>
  <c r="Y31" i="1" s="1"/>
  <c r="X31" i="1"/>
  <c r="X31" i="1" a="1"/>
  <c r="W31" i="1" a="1"/>
  <c r="W31" i="1" s="1"/>
  <c r="V31" i="1" a="1"/>
  <c r="V31" i="1" s="1"/>
  <c r="U31" i="1"/>
  <c r="U31" i="1" a="1"/>
  <c r="T31" i="1" a="1"/>
  <c r="T31" i="1" s="1"/>
  <c r="S31" i="1" a="1"/>
  <c r="S31" i="1" s="1"/>
  <c r="R31" i="1" a="1"/>
  <c r="R31" i="1" s="1"/>
  <c r="Q31" i="1" a="1"/>
  <c r="Q31" i="1" s="1"/>
  <c r="P31" i="1"/>
  <c r="P31" i="1" a="1"/>
  <c r="O31" i="1" a="1"/>
  <c r="O31" i="1" s="1"/>
  <c r="N31" i="1" a="1"/>
  <c r="N31" i="1" s="1"/>
  <c r="M31" i="1"/>
  <c r="M31" i="1" a="1"/>
  <c r="L31" i="1" a="1"/>
  <c r="L31" i="1" s="1"/>
  <c r="K31" i="1" a="1"/>
  <c r="K31" i="1" s="1"/>
  <c r="J31" i="1"/>
  <c r="I31" i="1"/>
  <c r="G31" i="1"/>
  <c r="F31" i="1"/>
  <c r="C31" i="1" a="1"/>
  <c r="C31" i="1" s="1"/>
  <c r="B31" i="1"/>
  <c r="AN30" i="1" a="1"/>
  <c r="AN30" i="1" s="1"/>
  <c r="AM30" i="1" a="1"/>
  <c r="AM30" i="1" s="1"/>
  <c r="AL30" i="1" a="1"/>
  <c r="AL30" i="1" s="1"/>
  <c r="AK30" i="1"/>
  <c r="AK30" i="1" a="1"/>
  <c r="AJ30" i="1" a="1"/>
  <c r="AJ30" i="1" s="1"/>
  <c r="AI30" i="1"/>
  <c r="AI30" i="1" a="1"/>
  <c r="AH30" i="1" a="1"/>
  <c r="AH30" i="1" s="1"/>
  <c r="AG30" i="1"/>
  <c r="AG30" i="1" a="1"/>
  <c r="AF30" i="1"/>
  <c r="AF30" i="1" a="1"/>
  <c r="AE30" i="1" a="1"/>
  <c r="AE30" i="1" s="1"/>
  <c r="AD30" i="1" a="1"/>
  <c r="AD30" i="1" s="1"/>
  <c r="AC30" i="1" a="1"/>
  <c r="AC30" i="1" s="1"/>
  <c r="AB30" i="1"/>
  <c r="AB30" i="1" a="1"/>
  <c r="AA30" i="1" a="1"/>
  <c r="AA30" i="1" s="1"/>
  <c r="Z30" i="1" a="1"/>
  <c r="Z30" i="1" s="1"/>
  <c r="Y30" i="1" a="1"/>
  <c r="Y30" i="1" s="1"/>
  <c r="X30" i="1"/>
  <c r="X30" i="1" a="1"/>
  <c r="W30" i="1"/>
  <c r="W30" i="1" a="1"/>
  <c r="V30" i="1" a="1"/>
  <c r="V30" i="1" s="1"/>
  <c r="U30" i="1"/>
  <c r="U30" i="1" a="1"/>
  <c r="T30" i="1" a="1"/>
  <c r="T30" i="1" s="1"/>
  <c r="S30" i="1"/>
  <c r="S30" i="1" a="1"/>
  <c r="R30" i="1" a="1"/>
  <c r="R30" i="1" s="1"/>
  <c r="Q30" i="1" a="1"/>
  <c r="Q30" i="1" s="1"/>
  <c r="P30" i="1" a="1"/>
  <c r="P30" i="1" s="1"/>
  <c r="O30" i="1"/>
  <c r="O30" i="1" a="1"/>
  <c r="N30" i="1" a="1"/>
  <c r="N30" i="1" s="1"/>
  <c r="M30" i="1" a="1"/>
  <c r="M30" i="1" s="1"/>
  <c r="L30" i="1" a="1"/>
  <c r="L30" i="1" s="1"/>
  <c r="K30" i="1" a="1"/>
  <c r="K30" i="1" s="1"/>
  <c r="J30" i="1"/>
  <c r="I30" i="1"/>
  <c r="G30" i="1"/>
  <c r="F30" i="1"/>
  <c r="C30" i="1" a="1"/>
  <c r="C30" i="1" s="1"/>
  <c r="B30" i="1"/>
  <c r="AN29" i="1" a="1"/>
  <c r="AN29" i="1" s="1"/>
  <c r="AM29" i="1" a="1"/>
  <c r="AM29" i="1" s="1"/>
  <c r="AL29" i="1" a="1"/>
  <c r="AL29" i="1" s="1"/>
  <c r="AK29" i="1" a="1"/>
  <c r="AK29" i="1" s="1"/>
  <c r="AJ29" i="1"/>
  <c r="AJ29" i="1" a="1"/>
  <c r="AI29" i="1" a="1"/>
  <c r="AI29" i="1" s="1"/>
  <c r="AH29" i="1" a="1"/>
  <c r="AH29" i="1" s="1"/>
  <c r="AG29" i="1"/>
  <c r="AG29" i="1" a="1"/>
  <c r="AF29" i="1" a="1"/>
  <c r="AF29" i="1" s="1"/>
  <c r="AE29" i="1" a="1"/>
  <c r="AE29" i="1" s="1"/>
  <c r="AD29" i="1" a="1"/>
  <c r="AD29" i="1" s="1"/>
  <c r="AC29" i="1" a="1"/>
  <c r="AC29" i="1" s="1"/>
  <c r="AB29" i="1"/>
  <c r="AB29" i="1" a="1"/>
  <c r="AA29" i="1" a="1"/>
  <c r="AA29" i="1" s="1"/>
  <c r="Z29" i="1" a="1"/>
  <c r="Z29" i="1" s="1"/>
  <c r="Y29" i="1"/>
  <c r="Y29" i="1" a="1"/>
  <c r="X29" i="1" a="1"/>
  <c r="X29" i="1" s="1"/>
  <c r="W29" i="1" a="1"/>
  <c r="W29" i="1" s="1"/>
  <c r="V29" i="1" a="1"/>
  <c r="V29" i="1" s="1"/>
  <c r="U29" i="1" a="1"/>
  <c r="U29" i="1" s="1"/>
  <c r="T29" i="1"/>
  <c r="T29" i="1" a="1"/>
  <c r="S29" i="1" a="1"/>
  <c r="S29" i="1" s="1"/>
  <c r="R29" i="1" a="1"/>
  <c r="R29" i="1" s="1"/>
  <c r="Q29" i="1"/>
  <c r="Q29" i="1" a="1"/>
  <c r="P29" i="1" a="1"/>
  <c r="P29" i="1" s="1"/>
  <c r="O29" i="1" a="1"/>
  <c r="O29" i="1" s="1"/>
  <c r="N29" i="1" a="1"/>
  <c r="N29" i="1" s="1"/>
  <c r="M29" i="1" a="1"/>
  <c r="M29" i="1" s="1"/>
  <c r="L29" i="1"/>
  <c r="L29" i="1" a="1"/>
  <c r="K29" i="1" a="1"/>
  <c r="K29" i="1" s="1"/>
  <c r="J29" i="1"/>
  <c r="I29" i="1"/>
  <c r="G29" i="1"/>
  <c r="F29" i="1"/>
  <c r="C29" i="1"/>
  <c r="C29" i="1" a="1"/>
  <c r="B29" i="1"/>
  <c r="AN28" i="1" a="1"/>
  <c r="AN28" i="1" s="1"/>
  <c r="AM28" i="1"/>
  <c r="AM28" i="1" a="1"/>
  <c r="AL28" i="1" a="1"/>
  <c r="AL28" i="1" s="1"/>
  <c r="AK28" i="1"/>
  <c r="AK28" i="1" a="1"/>
  <c r="AJ28" i="1" a="1"/>
  <c r="AJ28" i="1" s="1"/>
  <c r="AI28" i="1"/>
  <c r="AI28" i="1" a="1"/>
  <c r="AH28" i="1" a="1"/>
  <c r="AH28" i="1" s="1"/>
  <c r="AG28" i="1"/>
  <c r="AG28" i="1" a="1"/>
  <c r="AF28" i="1" a="1"/>
  <c r="AF28" i="1" s="1"/>
  <c r="AE28" i="1"/>
  <c r="AE28" i="1" a="1"/>
  <c r="AD28" i="1" a="1"/>
  <c r="AD28" i="1" s="1"/>
  <c r="AC28" i="1"/>
  <c r="AC28" i="1" a="1"/>
  <c r="AB28" i="1" a="1"/>
  <c r="AB28" i="1" s="1"/>
  <c r="AA28" i="1"/>
  <c r="AA28" i="1" a="1"/>
  <c r="Z28" i="1" a="1"/>
  <c r="Z28" i="1" s="1"/>
  <c r="Y28" i="1"/>
  <c r="Y28" i="1" a="1"/>
  <c r="X28" i="1" a="1"/>
  <c r="X28" i="1" s="1"/>
  <c r="W28" i="1"/>
  <c r="W28" i="1" a="1"/>
  <c r="V28" i="1" a="1"/>
  <c r="V28" i="1" s="1"/>
  <c r="U28" i="1"/>
  <c r="U28" i="1" a="1"/>
  <c r="T28" i="1" a="1"/>
  <c r="T28" i="1" s="1"/>
  <c r="S28" i="1"/>
  <c r="S28" i="1" a="1"/>
  <c r="R28" i="1" a="1"/>
  <c r="R28" i="1" s="1"/>
  <c r="Q28" i="1"/>
  <c r="Q28" i="1" a="1"/>
  <c r="P28" i="1" a="1"/>
  <c r="P28" i="1" s="1"/>
  <c r="O28" i="1"/>
  <c r="O28" i="1" a="1"/>
  <c r="N28" i="1" a="1"/>
  <c r="N28" i="1" s="1"/>
  <c r="M28" i="1"/>
  <c r="M28" i="1" a="1"/>
  <c r="L28" i="1" a="1"/>
  <c r="L28" i="1" s="1"/>
  <c r="K28" i="1" a="1"/>
  <c r="K28" i="1" s="1"/>
  <c r="J28" i="1"/>
  <c r="I28" i="1"/>
  <c r="G28" i="1"/>
  <c r="F28" i="1"/>
  <c r="C28" i="1" a="1"/>
  <c r="C28" i="1" s="1"/>
  <c r="B28" i="1"/>
  <c r="AN27" i="1" a="1"/>
  <c r="AN27" i="1" s="1"/>
  <c r="AM27" i="1" a="1"/>
  <c r="AM27" i="1" s="1"/>
  <c r="AL27" i="1" a="1"/>
  <c r="AL27" i="1" s="1"/>
  <c r="AK27" i="1" a="1"/>
  <c r="AK27" i="1" s="1"/>
  <c r="AJ27" i="1"/>
  <c r="AJ27" i="1" a="1"/>
  <c r="AI27" i="1" a="1"/>
  <c r="AI27" i="1" s="1"/>
  <c r="AH27" i="1" a="1"/>
  <c r="AH27" i="1" s="1"/>
  <c r="AG27" i="1" a="1"/>
  <c r="AG27" i="1" s="1"/>
  <c r="AF27" i="1"/>
  <c r="AF27" i="1" a="1"/>
  <c r="AE27" i="1"/>
  <c r="AE27" i="1" a="1"/>
  <c r="AD27" i="1" a="1"/>
  <c r="AD27" i="1" s="1"/>
  <c r="AC27" i="1" a="1"/>
  <c r="AC27" i="1" s="1"/>
  <c r="AB27" i="1" a="1"/>
  <c r="AB27" i="1" s="1"/>
  <c r="AA27" i="1"/>
  <c r="AA27" i="1" a="1"/>
  <c r="Z27" i="1" a="1"/>
  <c r="Z27" i="1" s="1"/>
  <c r="Y27" i="1" a="1"/>
  <c r="Y27" i="1" s="1"/>
  <c r="X27" i="1" a="1"/>
  <c r="X27" i="1" s="1"/>
  <c r="W27" i="1" a="1"/>
  <c r="W27" i="1" s="1"/>
  <c r="V27" i="1" a="1"/>
  <c r="V27" i="1" s="1"/>
  <c r="U27" i="1" a="1"/>
  <c r="U27" i="1" s="1"/>
  <c r="T27" i="1"/>
  <c r="T27" i="1" a="1"/>
  <c r="S27" i="1" a="1"/>
  <c r="S27" i="1" s="1"/>
  <c r="R27" i="1" a="1"/>
  <c r="R27" i="1" s="1"/>
  <c r="Q27" i="1" a="1"/>
  <c r="Q27" i="1" s="1"/>
  <c r="P27" i="1"/>
  <c r="P27" i="1" a="1"/>
  <c r="O27" i="1"/>
  <c r="O27" i="1" a="1"/>
  <c r="N27" i="1" a="1"/>
  <c r="N27" i="1" s="1"/>
  <c r="M27" i="1" a="1"/>
  <c r="M27" i="1" s="1"/>
  <c r="L27" i="1" a="1"/>
  <c r="L27" i="1" s="1"/>
  <c r="K27" i="1"/>
  <c r="K27" i="1" a="1"/>
  <c r="J27" i="1"/>
  <c r="I27" i="1"/>
  <c r="G27" i="1"/>
  <c r="F27" i="1"/>
  <c r="C27" i="1" a="1"/>
  <c r="C27" i="1" s="1"/>
  <c r="B27" i="1"/>
  <c r="AN26" i="1"/>
  <c r="AN26" i="1" a="1"/>
  <c r="AM26" i="1" a="1"/>
  <c r="AM26" i="1" s="1"/>
  <c r="AL26" i="1" a="1"/>
  <c r="AL26" i="1" s="1"/>
  <c r="AK26" i="1"/>
  <c r="AK26" i="1" a="1"/>
  <c r="AJ26" i="1" a="1"/>
  <c r="AJ26" i="1" s="1"/>
  <c r="AI26" i="1" a="1"/>
  <c r="AI26" i="1" s="1"/>
  <c r="AH26" i="1"/>
  <c r="AH26" i="1" a="1"/>
  <c r="AG26" i="1" a="1"/>
  <c r="AG26" i="1" s="1"/>
  <c r="AF26" i="1" a="1"/>
  <c r="AF26" i="1" s="1"/>
  <c r="AE26" i="1" a="1"/>
  <c r="AE26" i="1" s="1"/>
  <c r="AD26" i="1" a="1"/>
  <c r="AD26" i="1" s="1"/>
  <c r="AC26" i="1"/>
  <c r="AC26" i="1" a="1"/>
  <c r="AB26" i="1" a="1"/>
  <c r="AB26" i="1" s="1"/>
  <c r="AA26" i="1" a="1"/>
  <c r="AA26" i="1" s="1"/>
  <c r="Z26" i="1" a="1"/>
  <c r="Z26" i="1" s="1"/>
  <c r="Y26" i="1"/>
  <c r="Y26" i="1" a="1"/>
  <c r="X26" i="1" a="1"/>
  <c r="X26" i="1" s="1"/>
  <c r="W26" i="1" a="1"/>
  <c r="W26" i="1" s="1"/>
  <c r="V26" i="1" a="1"/>
  <c r="V26" i="1" s="1"/>
  <c r="U26" i="1" a="1"/>
  <c r="U26" i="1" s="1"/>
  <c r="T26" i="1"/>
  <c r="T26" i="1" a="1"/>
  <c r="S26" i="1" a="1"/>
  <c r="S26" i="1" s="1"/>
  <c r="R26" i="1" a="1"/>
  <c r="R26" i="1" s="1"/>
  <c r="Q26" i="1"/>
  <c r="Q26" i="1" a="1"/>
  <c r="P26" i="1" a="1"/>
  <c r="P26" i="1" s="1"/>
  <c r="O26" i="1" a="1"/>
  <c r="O26" i="1" s="1"/>
  <c r="N26" i="1"/>
  <c r="N26" i="1" a="1"/>
  <c r="M26" i="1" a="1"/>
  <c r="M26" i="1" s="1"/>
  <c r="L26" i="1" a="1"/>
  <c r="L26" i="1" s="1"/>
  <c r="K26" i="1" a="1"/>
  <c r="K26" i="1" s="1"/>
  <c r="J26" i="1"/>
  <c r="I26" i="1"/>
  <c r="G26" i="1"/>
  <c r="F26" i="1"/>
  <c r="C26" i="1" a="1"/>
  <c r="C26" i="1" s="1"/>
  <c r="B26" i="1"/>
  <c r="AN25" i="1" a="1"/>
  <c r="AN25" i="1" s="1"/>
  <c r="AM25" i="1" a="1"/>
  <c r="AM25" i="1" s="1"/>
  <c r="AL25" i="1"/>
  <c r="AL25" i="1" a="1"/>
  <c r="AK25" i="1" a="1"/>
  <c r="AK25" i="1" s="1"/>
  <c r="AJ25" i="1" a="1"/>
  <c r="AJ25" i="1" s="1"/>
  <c r="AI25" i="1" a="1"/>
  <c r="AI25" i="1" s="1"/>
  <c r="AH25" i="1"/>
  <c r="AH25" i="1" a="1"/>
  <c r="AG25" i="1"/>
  <c r="AG25" i="1" a="1"/>
  <c r="AF25" i="1" a="1"/>
  <c r="AF25" i="1" s="1"/>
  <c r="AE25" i="1" a="1"/>
  <c r="AE25" i="1" s="1"/>
  <c r="AD25" i="1" a="1"/>
  <c r="AD25" i="1" s="1"/>
  <c r="AC25" i="1"/>
  <c r="AC25" i="1" a="1"/>
  <c r="AB25" i="1" a="1"/>
  <c r="AB25" i="1" s="1"/>
  <c r="AA25" i="1" a="1"/>
  <c r="AA25" i="1" s="1"/>
  <c r="Z25" i="1"/>
  <c r="Z25" i="1" a="1"/>
  <c r="Y25" i="1" a="1"/>
  <c r="Y25" i="1" s="1"/>
  <c r="X25" i="1" a="1"/>
  <c r="X25" i="1" s="1"/>
  <c r="W25" i="1" a="1"/>
  <c r="W25" i="1" s="1"/>
  <c r="V25" i="1" a="1"/>
  <c r="V25" i="1" s="1"/>
  <c r="U25" i="1"/>
  <c r="U25" i="1" a="1"/>
  <c r="T25" i="1" a="1"/>
  <c r="T25" i="1" s="1"/>
  <c r="S25" i="1" a="1"/>
  <c r="S25" i="1" s="1"/>
  <c r="R25" i="1"/>
  <c r="R25" i="1" a="1"/>
  <c r="Q25" i="1" a="1"/>
  <c r="Q25" i="1" s="1"/>
  <c r="P25" i="1" a="1"/>
  <c r="P25" i="1" s="1"/>
  <c r="O25" i="1" a="1"/>
  <c r="O25" i="1" s="1"/>
  <c r="N25" i="1"/>
  <c r="N25" i="1" a="1"/>
  <c r="M25" i="1"/>
  <c r="M25" i="1" a="1"/>
  <c r="L25" i="1" a="1"/>
  <c r="L25" i="1" s="1"/>
  <c r="K25" i="1"/>
  <c r="K25" i="1" a="1"/>
  <c r="J25" i="1"/>
  <c r="I25" i="1"/>
  <c r="G25" i="1"/>
  <c r="F25" i="1"/>
  <c r="C25" i="1" a="1"/>
  <c r="C25" i="1" s="1"/>
  <c r="B25" i="1"/>
  <c r="AN24" i="1"/>
  <c r="AN24" i="1" a="1"/>
  <c r="AM24" i="1" a="1"/>
  <c r="AM24" i="1" s="1"/>
  <c r="AL24" i="1" a="1"/>
  <c r="AL24" i="1" s="1"/>
  <c r="AK24" i="1"/>
  <c r="AK24" i="1" a="1"/>
  <c r="AJ24" i="1"/>
  <c r="AJ24" i="1" a="1"/>
  <c r="AI24" i="1" a="1"/>
  <c r="AI24" i="1" s="1"/>
  <c r="AH24" i="1" a="1"/>
  <c r="AH24" i="1" s="1"/>
  <c r="AG24" i="1" a="1"/>
  <c r="AG24" i="1" s="1"/>
  <c r="AF24" i="1"/>
  <c r="AF24" i="1" a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Z24" i="1" a="1"/>
  <c r="Z24" i="1" s="1"/>
  <c r="Y24" i="1" a="1"/>
  <c r="Y24" i="1" s="1"/>
  <c r="X24" i="1"/>
  <c r="X24" i="1" a="1"/>
  <c r="W24" i="1" a="1"/>
  <c r="W24" i="1" s="1"/>
  <c r="V24" i="1" a="1"/>
  <c r="V24" i="1" s="1"/>
  <c r="U24" i="1" a="1"/>
  <c r="U24" i="1" s="1"/>
  <c r="T24" i="1"/>
  <c r="T24" i="1" a="1"/>
  <c r="S24" i="1" a="1"/>
  <c r="S24" i="1" s="1"/>
  <c r="R24" i="1" a="1"/>
  <c r="R24" i="1" s="1"/>
  <c r="Q24" i="1"/>
  <c r="Q24" i="1" a="1"/>
  <c r="P24" i="1" a="1"/>
  <c r="P24" i="1" s="1"/>
  <c r="O24" i="1" a="1"/>
  <c r="O24" i="1" s="1"/>
  <c r="N24" i="1" a="1"/>
  <c r="N24" i="1" s="1"/>
  <c r="M24" i="1" a="1"/>
  <c r="M24" i="1" s="1"/>
  <c r="L24" i="1" a="1"/>
  <c r="L24" i="1" s="1"/>
  <c r="K24" i="1" a="1"/>
  <c r="K24" i="1" s="1"/>
  <c r="J24" i="1"/>
  <c r="I24" i="1"/>
  <c r="G24" i="1"/>
  <c r="F24" i="1"/>
  <c r="C24" i="1" a="1"/>
  <c r="C24" i="1" s="1"/>
  <c r="B24" i="1"/>
  <c r="AN23" i="1" a="1"/>
  <c r="AN23" i="1" s="1"/>
  <c r="AM23" i="1" a="1"/>
  <c r="AM23" i="1" s="1"/>
  <c r="AL23" i="1" a="1"/>
  <c r="AL23" i="1" s="1"/>
  <c r="AK23" i="1"/>
  <c r="AK23" i="1" a="1"/>
  <c r="AJ23" i="1" a="1"/>
  <c r="AJ23" i="1" s="1"/>
  <c r="AI23" i="1" a="1"/>
  <c r="AI23" i="1" s="1"/>
  <c r="AH23" i="1" a="1"/>
  <c r="AH23" i="1" s="1"/>
  <c r="AG23" i="1"/>
  <c r="AG23" i="1" a="1"/>
  <c r="AF23" i="1"/>
  <c r="AF23" i="1" a="1"/>
  <c r="AE23" i="1" a="1"/>
  <c r="AE23" i="1" s="1"/>
  <c r="AD23" i="1" a="1"/>
  <c r="AD23" i="1" s="1"/>
  <c r="AC23" i="1" a="1"/>
  <c r="AC23" i="1" s="1"/>
  <c r="AB23" i="1"/>
  <c r="AB23" i="1" a="1"/>
  <c r="AA23" i="1" a="1"/>
  <c r="AA23" i="1" s="1"/>
  <c r="Z23" i="1" a="1"/>
  <c r="Z23" i="1" s="1"/>
  <c r="Y23" i="1" a="1"/>
  <c r="Y23" i="1" s="1"/>
  <c r="X23" i="1" a="1"/>
  <c r="X23" i="1" s="1"/>
  <c r="W23" i="1" a="1"/>
  <c r="W23" i="1" s="1"/>
  <c r="V23" i="1" a="1"/>
  <c r="V23" i="1" s="1"/>
  <c r="U23" i="1"/>
  <c r="U23" i="1" a="1"/>
  <c r="T23" i="1" a="1"/>
  <c r="T23" i="1" s="1"/>
  <c r="S23" i="1" a="1"/>
  <c r="S23" i="1" s="1"/>
  <c r="R23" i="1" a="1"/>
  <c r="R23" i="1" s="1"/>
  <c r="Q23" i="1"/>
  <c r="Q23" i="1" a="1"/>
  <c r="P23" i="1"/>
  <c r="P23" i="1" a="1"/>
  <c r="O23" i="1" a="1"/>
  <c r="O23" i="1" s="1"/>
  <c r="N23" i="1" a="1"/>
  <c r="N23" i="1" s="1"/>
  <c r="M23" i="1" a="1"/>
  <c r="M23" i="1" s="1"/>
  <c r="L23" i="1"/>
  <c r="L23" i="1" a="1"/>
  <c r="K23" i="1" a="1"/>
  <c r="K23" i="1" s="1"/>
  <c r="J23" i="1"/>
  <c r="I23" i="1"/>
  <c r="G23" i="1"/>
  <c r="F23" i="1"/>
  <c r="C23" i="1" a="1"/>
  <c r="C23" i="1" s="1"/>
  <c r="B23" i="1"/>
  <c r="AN22" i="1"/>
  <c r="AN22" i="1" a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/>
  <c r="AE22" i="1" a="1"/>
  <c r="AD22" i="1" a="1"/>
  <c r="AD22" i="1" s="1"/>
  <c r="AC22" i="1"/>
  <c r="AC22" i="1" a="1"/>
  <c r="AB22" i="1"/>
  <c r="AB22" i="1" a="1"/>
  <c r="AA22" i="1" a="1"/>
  <c r="AA22" i="1" s="1"/>
  <c r="Z22" i="1" a="1"/>
  <c r="Z22" i="1" s="1"/>
  <c r="Y22" i="1" a="1"/>
  <c r="Y22" i="1" s="1"/>
  <c r="X22" i="1" a="1"/>
  <c r="X22" i="1" s="1"/>
  <c r="W22" i="1" a="1"/>
  <c r="W22" i="1" s="1"/>
  <c r="V22" i="1" a="1"/>
  <c r="V22" i="1" s="1"/>
  <c r="U22" i="1" a="1"/>
  <c r="U22" i="1" s="1"/>
  <c r="T22" i="1" a="1"/>
  <c r="T22" i="1" s="1"/>
  <c r="S22" i="1"/>
  <c r="S22" i="1" a="1"/>
  <c r="R22" i="1" a="1"/>
  <c r="R22" i="1" s="1"/>
  <c r="Q22" i="1"/>
  <c r="Q22" i="1" a="1"/>
  <c r="P22" i="1" a="1"/>
  <c r="P22" i="1" s="1"/>
  <c r="O22" i="1" a="1"/>
  <c r="O22" i="1" s="1"/>
  <c r="N22" i="1" a="1"/>
  <c r="N22" i="1" s="1"/>
  <c r="M22" i="1" a="1"/>
  <c r="M22" i="1" s="1"/>
  <c r="L22" i="1" a="1"/>
  <c r="L22" i="1" s="1"/>
  <c r="K22" i="1" a="1"/>
  <c r="K22" i="1" s="1"/>
  <c r="J22" i="1"/>
  <c r="I22" i="1"/>
  <c r="G22" i="1"/>
  <c r="F22" i="1"/>
  <c r="C22" i="1" a="1"/>
  <c r="C22" i="1" s="1"/>
  <c r="B22" i="1"/>
  <c r="AN21" i="1" a="1"/>
  <c r="AN21" i="1" s="1"/>
  <c r="AM21" i="1" a="1"/>
  <c r="AM21" i="1" s="1"/>
  <c r="AL21" i="1"/>
  <c r="AL21" i="1" a="1"/>
  <c r="AK21" i="1" a="1"/>
  <c r="AK21" i="1" s="1"/>
  <c r="AJ21" i="1" a="1"/>
  <c r="AJ21" i="1" s="1"/>
  <c r="AI21" i="1" a="1"/>
  <c r="AI21" i="1" s="1"/>
  <c r="AH21" i="1"/>
  <c r="AH21" i="1" a="1"/>
  <c r="AG21" i="1" a="1"/>
  <c r="AG21" i="1" s="1"/>
  <c r="AF21" i="1"/>
  <c r="AF21" i="1" a="1"/>
  <c r="AE21" i="1" a="1"/>
  <c r="AE21" i="1" s="1"/>
  <c r="AD21" i="1"/>
  <c r="AD21" i="1" a="1"/>
  <c r="AC21" i="1"/>
  <c r="AC21" i="1" a="1"/>
  <c r="AB21" i="1" a="1"/>
  <c r="AB21" i="1" s="1"/>
  <c r="AA21" i="1" a="1"/>
  <c r="AA21" i="1" s="1"/>
  <c r="Z21" i="1" a="1"/>
  <c r="Z21" i="1" s="1"/>
  <c r="Y21" i="1"/>
  <c r="Y21" i="1" a="1"/>
  <c r="X21" i="1" a="1"/>
  <c r="X21" i="1" s="1"/>
  <c r="W21" i="1" a="1"/>
  <c r="W21" i="1" s="1"/>
  <c r="V21" i="1" a="1"/>
  <c r="V21" i="1" s="1"/>
  <c r="U21" i="1"/>
  <c r="U21" i="1" a="1"/>
  <c r="T21" i="1"/>
  <c r="T21" i="1" a="1"/>
  <c r="S21" i="1" a="1"/>
  <c r="S21" i="1" s="1"/>
  <c r="R21" i="1"/>
  <c r="R21" i="1" a="1"/>
  <c r="Q21" i="1" a="1"/>
  <c r="Q21" i="1" s="1"/>
  <c r="P21" i="1"/>
  <c r="P21" i="1" a="1"/>
  <c r="O21" i="1" a="1"/>
  <c r="O21" i="1" s="1"/>
  <c r="N21" i="1" a="1"/>
  <c r="N21" i="1" s="1"/>
  <c r="M21" i="1" a="1"/>
  <c r="M21" i="1" s="1"/>
  <c r="L21" i="1"/>
  <c r="L21" i="1" a="1"/>
  <c r="K21" i="1" a="1"/>
  <c r="K21" i="1" s="1"/>
  <c r="J21" i="1"/>
  <c r="I21" i="1"/>
  <c r="G21" i="1"/>
  <c r="F21" i="1"/>
  <c r="C21" i="1" a="1"/>
  <c r="C21" i="1" s="1"/>
  <c r="B21" i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/>
  <c r="AH20" i="1" a="1"/>
  <c r="AG20" i="1" a="1"/>
  <c r="AG20" i="1" s="1"/>
  <c r="AF20" i="1" a="1"/>
  <c r="AF20" i="1" s="1"/>
  <c r="AE20" i="1" a="1"/>
  <c r="AE20" i="1" s="1"/>
  <c r="AD20" i="1"/>
  <c r="AD20" i="1" a="1"/>
  <c r="AC20" i="1"/>
  <c r="AC20" i="1" a="1"/>
  <c r="AB20" i="1" a="1"/>
  <c r="AB20" i="1" s="1"/>
  <c r="AA20" i="1" a="1"/>
  <c r="AA20" i="1" s="1"/>
  <c r="Z20" i="1" a="1"/>
  <c r="Z20" i="1" s="1"/>
  <c r="Y20" i="1"/>
  <c r="Y20" i="1" a="1"/>
  <c r="X20" i="1" a="1"/>
  <c r="X20" i="1" s="1"/>
  <c r="W20" i="1" a="1"/>
  <c r="W20" i="1" s="1"/>
  <c r="V20" i="1" a="1"/>
  <c r="V20" i="1" s="1"/>
  <c r="U20" i="1" a="1"/>
  <c r="U20" i="1" s="1"/>
  <c r="T20" i="1" a="1"/>
  <c r="T20" i="1" s="1"/>
  <c r="S20" i="1" a="1"/>
  <c r="S20" i="1" s="1"/>
  <c r="R20" i="1"/>
  <c r="R20" i="1" a="1"/>
  <c r="Q20" i="1" a="1"/>
  <c r="Q20" i="1" s="1"/>
  <c r="P20" i="1" a="1"/>
  <c r="P20" i="1" s="1"/>
  <c r="O20" i="1" a="1"/>
  <c r="O20" i="1" s="1"/>
  <c r="N20" i="1"/>
  <c r="N20" i="1" a="1"/>
  <c r="M20" i="1"/>
  <c r="M20" i="1" a="1"/>
  <c r="L20" i="1" a="1"/>
  <c r="L20" i="1" s="1"/>
  <c r="K20" i="1" a="1"/>
  <c r="K20" i="1" s="1"/>
  <c r="J20" i="1"/>
  <c r="I20" i="1"/>
  <c r="G20" i="1"/>
  <c r="F20" i="1"/>
  <c r="C20" i="1" a="1"/>
  <c r="C20" i="1" s="1"/>
  <c r="B20" i="1"/>
  <c r="AN19" i="1" a="1"/>
  <c r="AN19" i="1" s="1"/>
  <c r="AM19" i="1" a="1"/>
  <c r="AM19" i="1" s="1"/>
  <c r="AL19" i="1" a="1"/>
  <c r="AL19" i="1" s="1"/>
  <c r="AK19" i="1"/>
  <c r="AK19" i="1" a="1"/>
  <c r="AJ19" i="1"/>
  <c r="AJ19" i="1" a="1"/>
  <c r="AI19" i="1" a="1"/>
  <c r="AI19" i="1" s="1"/>
  <c r="AH19" i="1" a="1"/>
  <c r="AH19" i="1" s="1"/>
  <c r="AG19" i="1" a="1"/>
  <c r="AG19" i="1" s="1"/>
  <c r="AF19" i="1"/>
  <c r="AF19" i="1" a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Z19" i="1" a="1"/>
  <c r="Z19" i="1" s="1"/>
  <c r="Y19" i="1"/>
  <c r="Y19" i="1" a="1"/>
  <c r="X19" i="1" a="1"/>
  <c r="X19" i="1" s="1"/>
  <c r="W19" i="1" a="1"/>
  <c r="W19" i="1" s="1"/>
  <c r="V19" i="1" a="1"/>
  <c r="V19" i="1" s="1"/>
  <c r="U19" i="1"/>
  <c r="U19" i="1" a="1"/>
  <c r="T19" i="1"/>
  <c r="T19" i="1" a="1"/>
  <c r="S19" i="1" a="1"/>
  <c r="S19" i="1" s="1"/>
  <c r="R19" i="1" a="1"/>
  <c r="R19" i="1" s="1"/>
  <c r="Q19" i="1" a="1"/>
  <c r="Q19" i="1" s="1"/>
  <c r="P19" i="1"/>
  <c r="P19" i="1" a="1"/>
  <c r="O19" i="1" a="1"/>
  <c r="O19" i="1" s="1"/>
  <c r="N19" i="1" a="1"/>
  <c r="N19" i="1" s="1"/>
  <c r="M19" i="1" a="1"/>
  <c r="M19" i="1" s="1"/>
  <c r="L19" i="1" a="1"/>
  <c r="L19" i="1" s="1"/>
  <c r="K19" i="1" a="1"/>
  <c r="K19" i="1" s="1"/>
  <c r="J19" i="1"/>
  <c r="I19" i="1"/>
  <c r="G19" i="1"/>
  <c r="F19" i="1"/>
  <c r="C19" i="1" a="1"/>
  <c r="C19" i="1" s="1"/>
  <c r="B19" i="1"/>
  <c r="AN18" i="1" a="1"/>
  <c r="AN18" i="1" s="1"/>
  <c r="AM18" i="1" a="1"/>
  <c r="AM18" i="1" s="1"/>
  <c r="AL18" i="1" a="1"/>
  <c r="AL18" i="1" s="1"/>
  <c r="AK18" i="1"/>
  <c r="AK18" i="1" a="1"/>
  <c r="AJ18" i="1" a="1"/>
  <c r="AJ18" i="1" s="1"/>
  <c r="AI18" i="1" a="1"/>
  <c r="AI18" i="1" s="1"/>
  <c r="AH18" i="1" a="1"/>
  <c r="AH18" i="1" s="1"/>
  <c r="AG18" i="1"/>
  <c r="AG18" i="1" a="1"/>
  <c r="AF18" i="1"/>
  <c r="AF18" i="1" a="1"/>
  <c r="AE18" i="1" a="1"/>
  <c r="AE18" i="1" s="1"/>
  <c r="AD18" i="1" a="1"/>
  <c r="AD18" i="1" s="1"/>
  <c r="AC18" i="1" a="1"/>
  <c r="AC18" i="1" s="1"/>
  <c r="AB18" i="1"/>
  <c r="AB18" i="1" a="1"/>
  <c r="AA18" i="1" a="1"/>
  <c r="AA18" i="1" s="1"/>
  <c r="Z18" i="1" a="1"/>
  <c r="Z18" i="1" s="1"/>
  <c r="Y18" i="1" a="1"/>
  <c r="Y18" i="1" s="1"/>
  <c r="X18" i="1" a="1"/>
  <c r="X18" i="1" s="1"/>
  <c r="W18" i="1" a="1"/>
  <c r="W18" i="1" s="1"/>
  <c r="V18" i="1" a="1"/>
  <c r="V18" i="1" s="1"/>
  <c r="U18" i="1"/>
  <c r="U18" i="1" a="1"/>
  <c r="T18" i="1" a="1"/>
  <c r="T18" i="1" s="1"/>
  <c r="S18" i="1" a="1"/>
  <c r="S18" i="1" s="1"/>
  <c r="R18" i="1" a="1"/>
  <c r="R18" i="1" s="1"/>
  <c r="Q18" i="1"/>
  <c r="Q18" i="1" a="1"/>
  <c r="P18" i="1"/>
  <c r="P18" i="1" a="1"/>
  <c r="O18" i="1" a="1"/>
  <c r="O18" i="1" s="1"/>
  <c r="N18" i="1" a="1"/>
  <c r="N18" i="1" s="1"/>
  <c r="M18" i="1" a="1"/>
  <c r="M18" i="1" s="1"/>
  <c r="L18" i="1"/>
  <c r="L18" i="1" a="1"/>
  <c r="K18" i="1" a="1"/>
  <c r="K18" i="1" s="1"/>
  <c r="J18" i="1"/>
  <c r="I18" i="1"/>
  <c r="G18" i="1"/>
  <c r="F18" i="1"/>
  <c r="C18" i="1" a="1"/>
  <c r="C18" i="1" s="1"/>
  <c r="B18" i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/>
  <c r="AB17" i="1" a="1"/>
  <c r="AA17" i="1" a="1"/>
  <c r="AA17" i="1" s="1"/>
  <c r="Z17" i="1" a="1"/>
  <c r="Z17" i="1" s="1"/>
  <c r="Y17" i="1" a="1"/>
  <c r="Y17" i="1" s="1"/>
  <c r="X17" i="1"/>
  <c r="X17" i="1" a="1"/>
  <c r="W17" i="1" a="1"/>
  <c r="W17" i="1" s="1"/>
  <c r="V17" i="1" a="1"/>
  <c r="V17" i="1" s="1"/>
  <c r="U17" i="1" a="1"/>
  <c r="U17" i="1" s="1"/>
  <c r="T17" i="1"/>
  <c r="T17" i="1" a="1"/>
  <c r="S17" i="1" a="1"/>
  <c r="S17" i="1" s="1"/>
  <c r="R17" i="1" a="1"/>
  <c r="R17" i="1" s="1"/>
  <c r="Q17" i="1" a="1"/>
  <c r="Q17" i="1" s="1"/>
  <c r="P17" i="1" a="1"/>
  <c r="P17" i="1" s="1"/>
  <c r="O17" i="1" a="1"/>
  <c r="O17" i="1" s="1"/>
  <c r="N17" i="1" a="1"/>
  <c r="N17" i="1" s="1"/>
  <c r="M17" i="1" a="1"/>
  <c r="M17" i="1" s="1"/>
  <c r="L17" i="1" a="1"/>
  <c r="L17" i="1" s="1"/>
  <c r="K17" i="1" a="1"/>
  <c r="K17" i="1" s="1"/>
  <c r="J17" i="1"/>
  <c r="I17" i="1"/>
  <c r="G17" i="1"/>
  <c r="F17" i="1"/>
  <c r="C17" i="1" a="1"/>
  <c r="C17" i="1" s="1"/>
  <c r="B17" i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/>
  <c r="AF16" i="1" a="1"/>
  <c r="AE16" i="1" a="1"/>
  <c r="AE16" i="1" s="1"/>
  <c r="AD16" i="1" a="1"/>
  <c r="AD16" i="1" s="1"/>
  <c r="AC16" i="1" a="1"/>
  <c r="AC16" i="1" s="1"/>
  <c r="AB16" i="1"/>
  <c r="AB16" i="1" a="1"/>
  <c r="AA16" i="1" a="1"/>
  <c r="AA16" i="1" s="1"/>
  <c r="Z16" i="1" a="1"/>
  <c r="Z16" i="1" s="1"/>
  <c r="Y16" i="1" a="1"/>
  <c r="Y16" i="1" s="1"/>
  <c r="X16" i="1"/>
  <c r="X16" i="1" a="1"/>
  <c r="W16" i="1" a="1"/>
  <c r="W16" i="1" s="1"/>
  <c r="V16" i="1" a="1"/>
  <c r="V16" i="1" s="1"/>
  <c r="U16" i="1" a="1"/>
  <c r="U16" i="1" s="1"/>
  <c r="T16" i="1" a="1"/>
  <c r="T16" i="1" s="1"/>
  <c r="S16" i="1" a="1"/>
  <c r="S16" i="1" s="1"/>
  <c r="R16" i="1" a="1"/>
  <c r="R16" i="1" s="1"/>
  <c r="Q16" i="1" a="1"/>
  <c r="Q16" i="1" s="1"/>
  <c r="P16" i="1" a="1"/>
  <c r="P16" i="1" s="1"/>
  <c r="O16" i="1" a="1"/>
  <c r="O16" i="1" s="1"/>
  <c r="N16" i="1" a="1"/>
  <c r="N16" i="1" s="1"/>
  <c r="M16" i="1" a="1"/>
  <c r="M16" i="1" s="1"/>
  <c r="L16" i="1" a="1"/>
  <c r="L16" i="1" s="1"/>
  <c r="K16" i="1" a="1"/>
  <c r="K16" i="1" s="1"/>
  <c r="J16" i="1"/>
  <c r="I16" i="1"/>
  <c r="G16" i="1"/>
  <c r="F16" i="1"/>
  <c r="C16" i="1"/>
  <c r="C16" i="1" a="1"/>
  <c r="B16" i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/>
  <c r="AI15" i="1" a="1"/>
  <c r="AH15" i="1" a="1"/>
  <c r="AH15" i="1" s="1"/>
  <c r="AG15" i="1"/>
  <c r="AG15" i="1" a="1"/>
  <c r="AF15" i="1" a="1"/>
  <c r="AF15" i="1" s="1"/>
  <c r="AE15" i="1"/>
  <c r="AE15" i="1" a="1"/>
  <c r="AD15" i="1" a="1"/>
  <c r="AD15" i="1" s="1"/>
  <c r="AC15" i="1" a="1"/>
  <c r="AC15" i="1" s="1"/>
  <c r="AB15" i="1" a="1"/>
  <c r="AB15" i="1" s="1"/>
  <c r="AA15" i="1" a="1"/>
  <c r="AA15" i="1" s="1"/>
  <c r="Z15" i="1" a="1"/>
  <c r="Z15" i="1" s="1"/>
  <c r="Y15" i="1"/>
  <c r="Y15" i="1" a="1"/>
  <c r="X15" i="1" a="1"/>
  <c r="X15" i="1" s="1"/>
  <c r="W15" i="1" a="1"/>
  <c r="W15" i="1" s="1"/>
  <c r="V15" i="1" a="1"/>
  <c r="V15" i="1" s="1"/>
  <c r="U15" i="1" a="1"/>
  <c r="U15" i="1" s="1"/>
  <c r="T15" i="1" a="1"/>
  <c r="T15" i="1" s="1"/>
  <c r="S15" i="1"/>
  <c r="S15" i="1" a="1"/>
  <c r="R15" i="1" a="1"/>
  <c r="R15" i="1" s="1"/>
  <c r="Q15" i="1"/>
  <c r="Q15" i="1" a="1"/>
  <c r="P15" i="1" a="1"/>
  <c r="P15" i="1" s="1"/>
  <c r="O15" i="1"/>
  <c r="O15" i="1" a="1"/>
  <c r="N15" i="1" a="1"/>
  <c r="N15" i="1" s="1"/>
  <c r="M15" i="1" a="1"/>
  <c r="M15" i="1" s="1"/>
  <c r="L15" i="1" a="1"/>
  <c r="L15" i="1" s="1"/>
  <c r="K15" i="1" a="1"/>
  <c r="K15" i="1" s="1"/>
  <c r="J15" i="1"/>
  <c r="I15" i="1"/>
  <c r="G15" i="1"/>
  <c r="F15" i="1"/>
  <c r="C15" i="1" a="1"/>
  <c r="C15" i="1" s="1"/>
  <c r="B15" i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/>
  <c r="AE14" i="1" a="1"/>
  <c r="AD14" i="1" a="1"/>
  <c r="AD14" i="1" s="1"/>
  <c r="AC14" i="1" a="1"/>
  <c r="AC14" i="1" s="1"/>
  <c r="AB14" i="1" a="1"/>
  <c r="AB14" i="1" s="1"/>
  <c r="AA14" i="1" a="1"/>
  <c r="AA14" i="1" s="1"/>
  <c r="Z14" i="1" a="1"/>
  <c r="Z14" i="1" s="1"/>
  <c r="Y14" i="1" a="1"/>
  <c r="Y14" i="1" s="1"/>
  <c r="X14" i="1" a="1"/>
  <c r="X14" i="1" s="1"/>
  <c r="W14" i="1" a="1"/>
  <c r="W14" i="1" s="1"/>
  <c r="V14" i="1" a="1"/>
  <c r="V14" i="1" s="1"/>
  <c r="U14" i="1" a="1"/>
  <c r="U14" i="1" s="1"/>
  <c r="T14" i="1" a="1"/>
  <c r="T14" i="1" s="1"/>
  <c r="S14" i="1"/>
  <c r="S14" i="1" a="1"/>
  <c r="R14" i="1" a="1"/>
  <c r="R14" i="1" s="1"/>
  <c r="Q14" i="1" a="1"/>
  <c r="Q14" i="1" s="1"/>
  <c r="P14" i="1" a="1"/>
  <c r="P14" i="1" s="1"/>
  <c r="O14" i="1"/>
  <c r="O14" i="1" a="1"/>
  <c r="N14" i="1" a="1"/>
  <c r="N14" i="1" s="1"/>
  <c r="M14" i="1" a="1"/>
  <c r="M14" i="1" s="1"/>
  <c r="L14" i="1" a="1"/>
  <c r="L14" i="1" s="1"/>
  <c r="K14" i="1"/>
  <c r="K14" i="1" a="1"/>
  <c r="J14" i="1"/>
  <c r="I14" i="1"/>
  <c r="G14" i="1"/>
  <c r="F14" i="1"/>
  <c r="C14" i="1" a="1"/>
  <c r="C14" i="1" s="1"/>
  <c r="B14" i="1"/>
  <c r="AN13" i="1"/>
  <c r="AN13" i="1" a="1"/>
  <c r="AM13" i="1" a="1"/>
  <c r="AM13" i="1" s="1"/>
  <c r="AL13" i="1"/>
  <c r="AL13" i="1" a="1"/>
  <c r="AK13" i="1" a="1"/>
  <c r="AK13" i="1" s="1"/>
  <c r="AJ13" i="1"/>
  <c r="AJ13" i="1" a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/>
  <c r="AD13" i="1" a="1"/>
  <c r="AC13" i="1" a="1"/>
  <c r="AC13" i="1" s="1"/>
  <c r="AB13" i="1" a="1"/>
  <c r="AB13" i="1" s="1"/>
  <c r="AA13" i="1" a="1"/>
  <c r="AA13" i="1" s="1"/>
  <c r="Z13" i="1" a="1"/>
  <c r="Z13" i="1" s="1"/>
  <c r="Y13" i="1" a="1"/>
  <c r="Y13" i="1" s="1"/>
  <c r="X13" i="1"/>
  <c r="X13" i="1" a="1"/>
  <c r="W13" i="1" a="1"/>
  <c r="W13" i="1" s="1"/>
  <c r="V13" i="1"/>
  <c r="V13" i="1" a="1"/>
  <c r="U13" i="1" a="1"/>
  <c r="U13" i="1" s="1"/>
  <c r="T13" i="1"/>
  <c r="T13" i="1" a="1"/>
  <c r="S13" i="1" a="1"/>
  <c r="S13" i="1" s="1"/>
  <c r="R13" i="1" a="1"/>
  <c r="R13" i="1" s="1"/>
  <c r="Q13" i="1" a="1"/>
  <c r="Q13" i="1" s="1"/>
  <c r="P13" i="1" a="1"/>
  <c r="P13" i="1" s="1"/>
  <c r="O13" i="1" a="1"/>
  <c r="O13" i="1" s="1"/>
  <c r="N13" i="1"/>
  <c r="N13" i="1" a="1"/>
  <c r="M13" i="1" a="1"/>
  <c r="M13" i="1" s="1"/>
  <c r="L13" i="1" a="1"/>
  <c r="L13" i="1" s="1"/>
  <c r="K13" i="1" a="1"/>
  <c r="K13" i="1" s="1"/>
  <c r="J13" i="1"/>
  <c r="I13" i="1"/>
  <c r="G13" i="1"/>
  <c r="F13" i="1"/>
  <c r="C13" i="1" a="1"/>
  <c r="C13" i="1" s="1"/>
  <c r="B13" i="1"/>
  <c r="Y10" i="1" l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<sst xmlns="http://schemas.openxmlformats.org/spreadsheetml/2006/main" count="519" uniqueCount="209">
  <si>
    <t>GEODATAPLAN for Innlandet</t>
  </si>
  <si>
    <t>Kartleggingsplan 2026-2029</t>
  </si>
  <si>
    <t>Oversikt over samfinansierte aktiviteter</t>
  </si>
  <si>
    <t>P  R  O  S  J  E  K  T  I  N  F  O</t>
  </si>
  <si>
    <t>K  O  S  T  N  A  D  E  R</t>
  </si>
  <si>
    <t>Fylke</t>
  </si>
  <si>
    <t>Region</t>
  </si>
  <si>
    <t>Prosjektnavn</t>
  </si>
  <si>
    <t>Kommune</t>
  </si>
  <si>
    <t>Prosjekt-type</t>
  </si>
  <si>
    <t>Oppstart år</t>
  </si>
  <si>
    <t>Antall</t>
  </si>
  <si>
    <t>Enhet</t>
  </si>
  <si>
    <t>Totalkostnad</t>
  </si>
  <si>
    <t>V</t>
  </si>
  <si>
    <t>E</t>
  </si>
  <si>
    <t>K</t>
  </si>
  <si>
    <t>S</t>
  </si>
  <si>
    <t>T</t>
  </si>
  <si>
    <t>L</t>
  </si>
  <si>
    <t>FK</t>
  </si>
  <si>
    <t>SF</t>
  </si>
  <si>
    <t>NVE</t>
  </si>
  <si>
    <t>FB</t>
  </si>
  <si>
    <t>BN</t>
  </si>
  <si>
    <t>NV</t>
  </si>
  <si>
    <t>A</t>
  </si>
  <si>
    <t>AL</t>
  </si>
  <si>
    <t>Andre</t>
  </si>
  <si>
    <t>X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</si>
  <si>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</si>
  <si>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</si>
  <si>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</si>
  <si>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</si>
  <si>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</si>
  <si>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</si>
  <si>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</si>
  <si>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</si>
  <si>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</si>
  <si>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</si>
  <si>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</si>
  <si>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</si>
  <si>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</si>
  <si>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</si>
  <si>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</si>
  <si>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</si>
  <si>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</si>
  <si>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</si>
  <si>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</si>
  <si>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</si>
  <si>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</si>
  <si>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</si>
  <si>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</si>
  <si>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</si>
  <si>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</si>
  <si>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</si>
  <si>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</si>
  <si>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</si>
  <si>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</si>
  <si>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</si>
  <si>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LACIAG61 Agder 2026</t>
  </si>
  <si>
    <t>Lindesnes</t>
  </si>
  <si>
    <t>Lyngdal</t>
  </si>
  <si>
    <t>Kristiansand</t>
  </si>
  <si>
    <t>Vennesla</t>
  </si>
  <si>
    <t>Evje og Hornnes</t>
  </si>
  <si>
    <t>Åseral</t>
  </si>
  <si>
    <t>Bykle</t>
  </si>
  <si>
    <t>Arendal</t>
  </si>
  <si>
    <t>LACIAG63 Agder FKB-C</t>
  </si>
  <si>
    <t>Flekkefjord</t>
  </si>
  <si>
    <t>Sirdal</t>
  </si>
  <si>
    <t>Valle</t>
  </si>
  <si>
    <t>AR5 - kartlegging 2026</t>
  </si>
  <si>
    <t>LACIAG71 Agder 2027</t>
  </si>
  <si>
    <t>Lillesand</t>
  </si>
  <si>
    <t>Birkenes</t>
  </si>
  <si>
    <t>Iveland</t>
  </si>
  <si>
    <t>Tvedestrand</t>
  </si>
  <si>
    <t>Froland</t>
  </si>
  <si>
    <t>Grimstad</t>
  </si>
  <si>
    <t>Bane NOR, Vennesla og østover</t>
  </si>
  <si>
    <t>FV 42, Kvinlog - Sveindal</t>
  </si>
  <si>
    <t>Omløpsbilder inkludert IR</t>
  </si>
  <si>
    <t>Kvinesdal</t>
  </si>
  <si>
    <t>Farsund</t>
  </si>
  <si>
    <t>Hægebostad</t>
  </si>
  <si>
    <t>Bygland</t>
  </si>
  <si>
    <t>Vegårshei</t>
  </si>
  <si>
    <t>Åmli</t>
  </si>
  <si>
    <t>Gjerstad</t>
  </si>
  <si>
    <t>Risør</t>
  </si>
  <si>
    <t>AR5 - kartlegging 2028</t>
  </si>
  <si>
    <t>FKB-B - kartlegging 2028</t>
  </si>
  <si>
    <t>FKB og laser 2028</t>
  </si>
  <si>
    <t>FKB-kartlegging A og B 2029</t>
  </si>
  <si>
    <t>FKB-B - kartlegging 2031</t>
  </si>
  <si>
    <t>FKB-kartlegging A og B 2032</t>
  </si>
  <si>
    <t>FKB-B - kartlegging 2033</t>
  </si>
  <si>
    <t>FKB-B - kartlegging 2035</t>
  </si>
  <si>
    <t>FKB-kartlegging A og B 2036</t>
  </si>
  <si>
    <t>Hovedmål nr</t>
  </si>
  <si>
    <t>Delmål nr</t>
  </si>
  <si>
    <t>Tiltak nr</t>
  </si>
  <si>
    <t>Delmål</t>
  </si>
  <si>
    <t>SB</t>
  </si>
  <si>
    <t>KN</t>
  </si>
  <si>
    <t>KD</t>
  </si>
  <si>
    <t>IN</t>
  </si>
  <si>
    <t>Prioriterte tiltak</t>
  </si>
  <si>
    <t>Prioritet</t>
  </si>
  <si>
    <t>Status</t>
  </si>
  <si>
    <t>Måltall definert år</t>
  </si>
  <si>
    <t>Ansvar</t>
  </si>
  <si>
    <t>Prioritert/
Kontinuerlig</t>
  </si>
  <si>
    <t>Tidsfrist</t>
  </si>
  <si>
    <t>Fagområde</t>
  </si>
  <si>
    <t>Utført (År)</t>
  </si>
  <si>
    <t>Vegnettet på Agder er oppdatert, fullstendig og digitalt navigerbart for alle trafikantgrupper.</t>
  </si>
  <si>
    <t>x</t>
  </si>
  <si>
    <t>Oppdatere vegnettet for kjørende, syklende og gående.</t>
  </si>
  <si>
    <t>S, V, NV, FK, K</t>
  </si>
  <si>
    <t>Oppdatere det kommunale og private vegnettet for kjørende, syklende og gående.</t>
  </si>
  <si>
    <t>S, K</t>
  </si>
  <si>
    <t>Oppdatere vegnettet for drifts-, service- og beredskapsveger.</t>
  </si>
  <si>
    <t>V, NV, FK, K, BN</t>
  </si>
  <si>
    <t>Kartdata er ajourført etter gjennomførte samferdselstiltak.</t>
  </si>
  <si>
    <t>Følge opp tiltakshavere og byggherrer slik at de utarbeider og leverer FKB-ajourføringsdata.</t>
  </si>
  <si>
    <t>Data for varige luftfartshindre er ajourført.</t>
  </si>
  <si>
    <t>Følge opp tiltakshavere og byggherrer slik at de utarbeider og leverer NRL-ajourføringsdata.</t>
  </si>
  <si>
    <t>V, NV, FK, K, BN, E, A, T, FB</t>
  </si>
  <si>
    <t>Datasett som tidligere manglet innen samfunnsplanlegging, beredskap og klimatilpasning er etablert, oppdatert og lett tilgjengelig.</t>
  </si>
  <si>
    <t>Gjennomføre en kartlegging av hvilke geodatasett som mangler for å kunne vise konsekvenser av naturhendelser, og som er nødvendige for samfunnsplanlegging, beredskap og klimatilpasning. Kartleggingen skal resultere i en prioriteringsliste for etablering og oppdatering av datasett.</t>
  </si>
  <si>
    <t xml:space="preserve">
V, E, K, S, T, L, FK, SF, NVE, BN, NV</t>
  </si>
  <si>
    <t>P</t>
  </si>
  <si>
    <t>Geovekst-kartleggingen dekker partenes behov og sikrer oppdaterte og presise basisdata for Agder.</t>
  </si>
  <si>
    <t>Dekke partenes behov i Geovekst kartleggingsprosjekt</t>
  </si>
  <si>
    <t>BGU</t>
  </si>
  <si>
    <t>Høydedata er oppdatert i periodene mellom laserkartlegginger gjennom bruk av relevante nye tekniske løsninger.</t>
  </si>
  <si>
    <t>Når nye tekniske løsninger for oppdatering av høyder foreligger tas dette i bruk</t>
  </si>
  <si>
    <t>Høydedata (laser) oppdateres samtidig med FKB-dataene.</t>
  </si>
  <si>
    <t>Prosjektgjennomføring for ajourføring av FKB og Laser i samme sesong</t>
  </si>
  <si>
    <t>Det er etablert gode rutiner for oppdatering for det kontinuerlige ajourholdet.</t>
  </si>
  <si>
    <t>Det kontinuerlige ajourholdet hos partene må prioriteres</t>
  </si>
  <si>
    <t>V, E, K, S, T, L, FK, SF, NVE, BN, NV</t>
  </si>
  <si>
    <t>Det er utarbeida presise og konkrete lister for feilretting og kvalitetsheving</t>
  </si>
  <si>
    <t>Ferdigstilte bygninger har registrert ferdigstillelsesstatus i matrikkelen.</t>
  </si>
  <si>
    <t>Hente oversikt fra Nextcloud og rette etter veileder på Kartverket.no. Bolig- og fritidsbygg prioriteres (skulle hatt mulighet til å legge inn lenke)</t>
  </si>
  <si>
    <t>Per 1. november 2025 er det  980 bolig- og fritidsbygg med RA eller IG eldre enn 5 år.</t>
  </si>
  <si>
    <t>Eiendom</t>
  </si>
  <si>
    <t>Lovpålagte datafelt i matrikkelen for arealer i bygninger er utfylt for alle bygninger registrert etter 1. januar 2010.</t>
  </si>
  <si>
    <t>BRA, BYA og BTA i bygninger fylles ut på bygninger registrert etter 1. jan. 2010. 
Fokus 2026: Bygninger med et utvalg boligkoder skal ha BRA. BRA skal føres på bruksenhet og etasje</t>
  </si>
  <si>
    <t>Per 1. november 2025 mangler 6,4 % av bygninger til bolig ført i 2025 bebygd areal. 30,97 % mangler bruttoareal og 1,48 % mangler bruksareal.</t>
  </si>
  <si>
    <t>Alle bygninger med boligkode skal ha BRA.</t>
  </si>
  <si>
    <t>Bygningskode og bruksenhetstype føres konsistent i matrikkelen.</t>
  </si>
  <si>
    <t>Bygninger med kode 161 fritidsbygning skal minimum ha én bruksenhet av typen fritidsbolig. Bruksenheter til boligformål skal være registrert med type bolig.</t>
  </si>
  <si>
    <t>Per november 2025 er det 3725 fritidsbygg (kode 161) uten bruksenhet av typen fritidsbolig. 96 % av forekomstenen er i 6 av kommunene. 15 av kommunene har under 20 forekomster.</t>
  </si>
  <si>
    <t>Bygninger med kode 161 fritidsbygning skal minimum ha én bruksenhet av typen fritidsbolig</t>
  </si>
  <si>
    <t>Matrikkelenhetene grunneiendom, festegrunn og jordsameie har registrert teig.</t>
  </si>
  <si>
    <t>Fokus i 2026: Matrikkelenhet med bygning med kode bolig og fritidsbolig har teig.</t>
  </si>
  <si>
    <t>Per 17.11.2025 er det 50 matrikkelenheter knyttet til bolig/fritidsbolig uten teig i matrikkelen, fordelt på 20 kommuner.</t>
  </si>
  <si>
    <t>Alle matrikkelenheter knytta til bolig/fritidsbolig har teig.</t>
  </si>
  <si>
    <t>Alle adresser er registrert som vegadresser.</t>
  </si>
  <si>
    <t>Kommunene må omadressere fra matrikkel- til vegadresser, eller slette matrikkeladresser der de ikke er knyttet til adresseverdig bygg.</t>
  </si>
  <si>
    <t>Per 17.11.2025 er 98,49% vegadresser i Agder. Det er 6 kommuner som har en andel på under 99% vegadresser.</t>
  </si>
  <si>
    <t>Alle kommuner har minst 99% vegadresser</t>
  </si>
  <si>
    <t>Alle kommuner i Agder har gjort en førstegangs registrering av atkomstpunkt for aktuelle adresser</t>
  </si>
  <si>
    <t>Kartverket lager kandidatfil for atkomstpunkt og legger den ut på Nextcloud. Kommunen registrerer atkomstpunkt i henhold til adresseveileder og føringsinstruks for matrikkelen. Ta utgangspunkt i kandidatfil.</t>
  </si>
  <si>
    <t>Per 1. november 2025 har 24 av 25 kommuner i Agder registrert et eller flere atkomstpunkt.</t>
  </si>
  <si>
    <t>Alle kommuner har hatt gjennomgang av kandidatfil og registrert atkomstpunkt der det er hensiksmessig.</t>
  </si>
  <si>
    <t>Det er tilfredsstillende kompetanse hos alle som ajourfører vegnett.</t>
  </si>
  <si>
    <t xml:space="preserve">Kartlegge behov for kompetansetiltak </t>
  </si>
  <si>
    <t>Gjennomføre kompetansetiltak (ved behov)</t>
  </si>
  <si>
    <t>S, V</t>
  </si>
  <si>
    <t>Det er god kollektiv kompetanse på geodata og deres anvendelse i beredskapssammenheng.</t>
  </si>
  <si>
    <t>Gjennomføre kompetansehevende tiltak, basert på rapport om bruk av geodata i beredskapssituasjoner.</t>
  </si>
  <si>
    <t>Ta utgangspunkt i rapport fra gjennomført undersøkelse om bruk av geodata i beredskapssammenheng i kommunene på Agder, og bruke funnene som grunnlag for kompetansehevende tiltak.</t>
  </si>
  <si>
    <t>SF, S</t>
  </si>
  <si>
    <t>Det er etablert gode samarbeidsarenaer mellom kartforvaltere og aktører innen beredskap og krisehåndtering.</t>
  </si>
  <si>
    <t>Etablere faste treffpunkter, arrangere samlinger eller lignende med fokus på sikkerhet og beredskap og hvordan geodata kan brukes.</t>
  </si>
  <si>
    <t xml:space="preserve">Det kan f.eks arrangeres faste digitale møtepunkter med relevant erfaringsutveksling. </t>
  </si>
  <si>
    <t>Geodata er gjort lettere tilgjengelig og mer kjent for næringslivet som ressurs for utvikling av nye produkter og tjenester.</t>
  </si>
  <si>
    <t>Arrangere og bidra inn i fagsamlinger/webinarer rettet mot næringslivet og oppstartsbedrifter for å vise hvordan geodata kan kombineres med andre datakilder for å skape verdier.</t>
  </si>
  <si>
    <t>Samhandlingen mellom offentlig sektor, næringsliv og akademia er styrket for å fremme innovasjon og verdiskaping basert på geodata.</t>
  </si>
  <si>
    <t>Bidra til utvikling av partnerskap og forsknings- og utviklingsprosjekter (FoU) der geodata brukes som grunnlag for datadrevet innovasjon og nye tjenester.</t>
  </si>
  <si>
    <t>S, FK, K</t>
  </si>
  <si>
    <t>Det foreligger oversikt og forståelse av relevante samfunnssikkerhetsdatasett (SB-datasett) i Agder og deres bruk i beredskapssituasjoner.</t>
  </si>
  <si>
    <t>Identifisere hvilke eksisterende geodatasett som er nyttige i sikkerhets- og beredskapsarbeid, i samarbeid med fylkesberedskapsrådet.</t>
  </si>
  <si>
    <t>SF, K, FK, S, V</t>
  </si>
  <si>
    <t>Det foreligger oversikt over datasett, datakilder og koblinger som har begrenset innsyn i beredskapssammenheng.</t>
  </si>
  <si>
    <t>Etablere kontakt mellom databrukere og dataeiere for å avklare behov, delingsmuligheter og løsninger for  datasett med begrenset innsyn</t>
  </si>
  <si>
    <t>I dag er noen datasett skjermet eller på annen måte vanskelig tilgjengelig for de som trenger dem, blant annet knyttet til  befolkningsdata</t>
  </si>
  <si>
    <t>SF, S, K</t>
  </si>
  <si>
    <t xml:space="preserve">Tilgjengelige naturdata i DOK og relevante kartverktøy er godt kjent for saksbehandlere og beslutningstakere </t>
  </si>
  <si>
    <t>Arrangere fagsamling/webinar</t>
  </si>
  <si>
    <t>PTU</t>
  </si>
  <si>
    <t>Saksbehandlere og beslutningstakere har god forståelse av hva naturdata i DOK kan benyttes til.</t>
  </si>
  <si>
    <t>Beslutningstakere har god kunnskap om naturverdier i egen kommune</t>
  </si>
  <si>
    <t>Presentere aktuell kunnskap for Lederforum for geografisk informasjon</t>
  </si>
  <si>
    <t>Utarbeide en oppdatert oversikt over relevante kartverktøy på PTU sine hjemmesider og gjøre denne hjemmesiden bedre kjent</t>
  </si>
  <si>
    <t>Behovet for nye datasett til støtte for samfunnssikkerhet og beredskap er identifisert og prioritert.</t>
  </si>
  <si>
    <t>I samarbeid med Fylkesberedskapsrådet identifisere hendelser og situasjoner der geodata mangler, og vurdere hvilke nye datasett som er mest hensiktsmessige å etablere.</t>
  </si>
  <si>
    <t>Ønsker blandt annet geodata som viser konsekvensene av alle naturhendelser før de oppstår.</t>
  </si>
  <si>
    <t>Den nye nasjonale fellesløsningen for plandata (NAP) er tatt i bruk i kommunene på Agder og inngår som en  del av planarbeidet.</t>
  </si>
  <si>
    <t>Støtte opp om og følge arbeidet med ny fellesløsning for plandata, DIBK NAP</t>
  </si>
  <si>
    <t>Alle kommuner på Agder benytter nasjonale tjenester og fellesløsninger for plan, bygg og geodata som en integrert del av sine arbeidsprosesser.</t>
  </si>
  <si>
    <t>Kommunene følger opp dette delmålet sammen med Digi Agder</t>
  </si>
  <si>
    <t>Kommunene på Agder har i samarbeid med UiA utforsket løsninger som gir enklere, raskere og mer presis tilgang til relevant informasjon og data i saksbehandlingen.</t>
  </si>
  <si>
    <t>Kommunene på Agder tar i bruk kunstig intelligens for å støtte, forenkle og forbedre tilgang til informasjon før og under saksbehandling.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</si>
</sst>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&quot;kr&quot;\ * #,##0.00_-;\-&quot;kr&quot;\ * #,##0.00_-;_-&quot;kr&quot;\ 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Aptos"/>
      <family val="2"/>
    </font>
    <font>
      <sz val="11"/>
      <color rgb="FF000000"/>
      <name val="Calibri"/>
      <family val="2"/>
    </font>
    <font>
      <sz val="11"/>
      <color rgb="FF242424"/>
      <name val="Aptos Narrow"/>
      <family val="2"/>
    </font>
  </fonts>
  <fills count="1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2">
    <xf numFmtId="0" fontId="0" fillId="0" borderId="0" xfId="0"/>
    <xf numFmtId="3" fontId="0" fillId="0" borderId="0" xfId="0" applyNumberFormat="1"/>
    <xf numFmtId="44" fontId="0" fillId="0" borderId="0" xfId="0" applyNumberForma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/>
    <xf numFmtId="0" fontId="5" fillId="2" borderId="5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wrapText="1"/>
    </xf>
    <xf numFmtId="0" fontId="0" fillId="2" borderId="8" xfId="0" applyFill="1" applyBorder="1"/>
    <xf numFmtId="0" fontId="0" fillId="2" borderId="10" xfId="0" applyFill="1" applyBorder="1"/>
    <xf numFmtId="0" fontId="0" fillId="3" borderId="6" xfId="0" applyFill="1" applyBorder="1"/>
    <xf numFmtId="0" fontId="0" fillId="2" borderId="6" xfId="0" applyFill="1" applyBorder="1"/>
    <xf numFmtId="0" fontId="0" fillId="2" borderId="7" xfId="0" applyFill="1" applyBorder="1"/>
    <xf numFmtId="0" fontId="8" fillId="0" borderId="0" xfId="0" applyFont="1"/>
    <xf numFmtId="0" fontId="0" fillId="0" borderId="0" xfId="0" applyProtection="1">
      <protection locked="0"/>
    </xf>
    <xf numFmtId="0" fontId="0" fillId="0" borderId="0" xfId="0" applyAlignment="1">
      <alignment horizontal="left"/>
    </xf>
    <xf numFmtId="3" fontId="0" fillId="0" borderId="0" xfId="1" applyNumberFormat="1" applyFont="1" applyFill="1" applyBorder="1" applyProtection="1"/>
    <xf numFmtId="0" fontId="0" fillId="0" borderId="0" xfId="0" applyAlignment="1" applyProtection="1">
      <alignment horizontal="left"/>
      <protection locked="0"/>
    </xf>
    <xf numFmtId="49" fontId="9" fillId="5" borderId="11" xfId="0" applyNumberFormat="1" applyFont="1" applyFill="1" applyBorder="1" applyAlignment="1">
      <alignment horizontal="left" vertical="top"/>
    </xf>
    <xf numFmtId="49" fontId="9" fillId="6" borderId="11" xfId="0" applyNumberFormat="1" applyFont="1" applyFill="1" applyBorder="1" applyAlignment="1">
      <alignment horizontal="left" vertical="top"/>
    </xf>
    <xf numFmtId="49" fontId="9" fillId="7" borderId="11" xfId="0" applyNumberFormat="1" applyFont="1" applyFill="1" applyBorder="1" applyAlignment="1">
      <alignment horizontal="left" vertical="top"/>
    </xf>
    <xf numFmtId="49" fontId="9" fillId="8" borderId="11" xfId="0" applyNumberFormat="1" applyFont="1" applyFill="1" applyBorder="1" applyAlignment="1">
      <alignment horizontal="left" vertical="top"/>
    </xf>
    <xf numFmtId="49" fontId="9" fillId="9" borderId="11" xfId="0" applyNumberFormat="1" applyFont="1" applyFill="1" applyBorder="1" applyAlignment="1">
      <alignment horizontal="left" vertical="top"/>
    </xf>
    <xf numFmtId="49" fontId="9" fillId="10" borderId="11" xfId="0" applyNumberFormat="1" applyFont="1" applyFill="1" applyBorder="1" applyAlignment="1">
      <alignment horizontal="left" vertical="top"/>
    </xf>
    <xf numFmtId="49" fontId="10" fillId="5" borderId="11" xfId="0" applyNumberFormat="1" applyFont="1" applyFill="1" applyBorder="1" applyAlignment="1">
      <alignment horizontal="left" vertical="top"/>
    </xf>
    <xf numFmtId="49" fontId="9" fillId="5" borderId="11" xfId="0" applyNumberFormat="1" applyFont="1" applyFill="1" applyBorder="1" applyAlignment="1">
      <alignment horizontal="left" vertical="top" wrapText="1"/>
    </xf>
    <xf numFmtId="0" fontId="0" fillId="0" borderId="0" xfId="0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9" fontId="0" fillId="0" borderId="0" xfId="0" applyNumberFormat="1" applyAlignment="1" applyProtection="1">
      <alignment horizontal="left" vertical="top" wrapText="1"/>
      <protection locked="0"/>
    </xf>
    <xf numFmtId="0" fontId="0" fillId="0" borderId="0" xfId="0" applyAlignment="1">
      <alignment vertical="top"/>
    </xf>
    <xf numFmtId="44" fontId="0" fillId="4" borderId="8" xfId="1" applyFont="1" applyFill="1" applyBorder="1" applyProtection="1"/>
    <xf numFmtId="44" fontId="0" fillId="4" borderId="6" xfId="1" applyFont="1" applyFill="1" applyBorder="1" applyProtection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5" xfId="0" applyBorder="1"/>
    <xf numFmtId="0" fontId="0" fillId="0" borderId="15" xfId="0" applyBorder="1"/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 applyProtection="1">
      <alignment vertical="top" wrapText="1"/>
      <protection locked="0"/>
    </xf>
    <xf numFmtId="0" fontId="0" fillId="11" borderId="0" xfId="0" applyFill="1" applyAlignment="1" applyProtection="1">
      <alignment horizontal="left" vertical="top" wrapText="1"/>
      <protection locked="0"/>
    </xf>
    <xf numFmtId="0" fontId="0" fillId="8" borderId="0" xfId="0" applyFill="1" applyAlignment="1" applyProtection="1">
      <alignment horizontal="left" vertical="top" wrapText="1"/>
      <protection locked="0"/>
    </xf>
    <xf numFmtId="0" fontId="0" fillId="9" borderId="0" xfId="0" applyFill="1" applyAlignment="1" applyProtection="1">
      <alignment horizontal="left" vertical="top" wrapText="1"/>
      <protection locked="0"/>
    </xf>
    <xf numFmtId="0" fontId="0" fillId="10" borderId="0" xfId="0" applyFill="1" applyAlignment="1" applyProtection="1">
      <alignment horizontal="left" vertical="top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vertical="top" wrapText="1"/>
    </xf>
    <xf numFmtId="0" fontId="0" fillId="7" borderId="0" xfId="0" applyFill="1" applyAlignment="1" applyProtection="1">
      <alignment horizontal="left" vertical="top" wrapText="1"/>
      <protection locked="0"/>
    </xf>
    <xf numFmtId="0" fontId="12" fillId="0" borderId="0" xfId="0" applyFont="1" applyAlignment="1">
      <alignment horizontal="left" vertical="top" wrapText="1" indent="5"/>
    </xf>
    <xf numFmtId="49" fontId="9" fillId="7" borderId="0" xfId="0" applyNumberFormat="1" applyFont="1" applyFill="1" applyAlignment="1" applyProtection="1">
      <alignment horizontal="left" vertical="top" wrapText="1"/>
      <protection locked="0"/>
    </xf>
    <xf numFmtId="0" fontId="11" fillId="10" borderId="0" xfId="0" applyFont="1" applyFill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4" fillId="0" borderId="0" xfId="0" applyFont="1" applyAlignment="1" applyProtection="1">
      <alignment horizontal="left" vertical="top" wrapText="1"/>
      <protection locked="0"/>
    </xf>
    <xf numFmtId="49" fontId="9" fillId="7" borderId="0" xfId="0" applyNumberFormat="1" applyFont="1" applyFill="1" applyAlignment="1">
      <alignment horizontal="left" vertical="top"/>
    </xf>
    <xf numFmtId="0" fontId="11" fillId="0" borderId="0" xfId="0" applyFont="1" applyAlignment="1" applyProtection="1">
      <alignment horizontal="left" vertical="top" wrapText="1"/>
      <protection locked="0"/>
    </xf>
    <xf numFmtId="49" fontId="9" fillId="12" borderId="0" xfId="0" applyNumberFormat="1" applyFont="1" applyFill="1" applyAlignment="1" applyProtection="1">
      <alignment horizontal="left" vertical="top" wrapText="1"/>
      <protection locked="0"/>
    </xf>
    <xf numFmtId="0" fontId="0" fillId="0" borderId="0" xfId="0" applyAlignment="1">
      <alignment wrapText="1"/>
    </xf>
    <xf numFmtId="44" fontId="0" fillId="0" borderId="0" xfId="1" applyFont="1" applyFill="1" applyBorder="1" applyProtection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</cellXfs>
  <cellStyles count="2">
    <cellStyle name="Normal" xfId="0" builtinId="0"/>
    <cellStyle name="Valuta" xfId="1" builtinId="4"/>
  </cellStyles>
  <dxfs count="63"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numFmt numFmtId="13" formatCode="0\ %"/>
      <fill>
        <patternFill patternType="none"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bgColor auto="1"/>
        </patternFill>
      </fill>
      <alignment horizontal="general" vertical="bottom" textRotation="0" wrapText="1" indent="0" justifyLastLine="0" shrinkToFit="0" readingOrder="0"/>
      <protection locked="0" hidden="0"/>
    </dxf>
    <dxf>
      <fill>
        <patternFill patternType="solid">
          <fgColor indexed="64"/>
          <bgColor rgb="FF7030A0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solid">
          <fgColor indexed="64"/>
          <bgColor rgb="FFFF0000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solid">
          <fgColor indexed="64"/>
          <bgColor rgb="FFFFC000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solid">
          <fgColor indexed="64"/>
          <bgColor rgb="FF0070C0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ill>
        <patternFill patternType="none"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fill>
        <patternFill patternType="solid">
          <fgColor indexed="64"/>
          <bgColor theme="9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numFmt numFmtId="34" formatCode="_-&quot;kr&quot;\ * #,##0.00_-;\-&quot;kr&quot;\ * #,##0.00_-;_-&quot;kr&quot;\ 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1" formatCode="&quot;kr&quot;\ #,##0.00;\-&quot;kr&quot;\ #,##0.00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protection locked="0" hidden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protection locked="0" hidden="0"/>
    </dxf>
    <dxf>
      <fill>
        <patternFill patternType="none">
          <fgColor indexed="64"/>
          <bgColor auto="1"/>
        </patternFill>
      </fill>
      <protection locked="0" hidden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FD7DF187-EDB9-4BCA-8F4C-185336A3BA4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5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microsoft.com/office/2007/relationships/slicerCache" Target="slicerCaches/slicerCache4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11" Type="http://schemas.microsoft.com/office/2007/relationships/slicerCache" Target="slicerCaches/slicerCache8.xml"/><Relationship Id="rId5" Type="http://schemas.microsoft.com/office/2007/relationships/slicerCache" Target="slicerCaches/slicerCache2.xml"/><Relationship Id="rId15" Type="http://schemas.openxmlformats.org/officeDocument/2006/relationships/sheetMetadata" Target="metadata.xml"/><Relationship Id="rId10" Type="http://schemas.microsoft.com/office/2007/relationships/slicerCache" Target="slicerCaches/slicerCache7.xml"/><Relationship Id="rId19" Type="http://schemas.openxmlformats.org/officeDocument/2006/relationships/customXml" Target="../customXml/item3.xml"/><Relationship Id="rId4" Type="http://schemas.microsoft.com/office/2007/relationships/slicerCache" Target="slicerCaches/slicerCache1.xml"/><Relationship Id="rId9" Type="http://schemas.microsoft.com/office/2007/relationships/slicerCache" Target="slicerCaches/slicerCache6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57149</xdr:colOff>
      <xdr:row>0</xdr:row>
      <xdr:rowOff>0</xdr:rowOff>
    </xdr:from>
    <xdr:to>
      <xdr:col>5</xdr:col>
      <xdr:colOff>1028699</xdr:colOff>
      <xdr:row>6</xdr:row>
      <xdr:rowOff>19050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1" name="Fylke">
              <a:extLst>
                <a:ext uri="{FF2B5EF4-FFF2-40B4-BE49-F238E27FC236}">
                  <a16:creationId xmlns:a16="http://schemas.microsoft.com/office/drawing/2014/main" id="{93A35D17-9F49-97E9-05F3-3F299971D30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48099" y="0"/>
              <a:ext cx="1895475" cy="14001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  <xdr:twoCellAnchor editAs="absolute">
    <xdr:from>
      <xdr:col>14</xdr:col>
      <xdr:colOff>323850</xdr:colOff>
      <xdr:row>0</xdr:row>
      <xdr:rowOff>1</xdr:rowOff>
    </xdr:from>
    <xdr:to>
      <xdr:col>15</xdr:col>
      <xdr:colOff>1038225</xdr:colOff>
      <xdr:row>6</xdr:row>
      <xdr:rowOff>28576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2" name="Prosjektnavn">
              <a:extLst>
                <a:ext uri="{FF2B5EF4-FFF2-40B4-BE49-F238E27FC236}">
                  <a16:creationId xmlns:a16="http://schemas.microsoft.com/office/drawing/2014/main" id="{7509DC10-0B37-1B88-F777-28D95A42ECA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sjektnav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240000" y="1"/>
              <a:ext cx="1981200" cy="1409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  <xdr:twoCellAnchor editAs="absolute">
    <xdr:from>
      <xdr:col>7</xdr:col>
      <xdr:colOff>209550</xdr:colOff>
      <xdr:row>0</xdr:row>
      <xdr:rowOff>0</xdr:rowOff>
    </xdr:from>
    <xdr:to>
      <xdr:col>14</xdr:col>
      <xdr:colOff>190500</xdr:colOff>
      <xdr:row>6</xdr:row>
      <xdr:rowOff>28575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3" name="Kommune">
              <a:extLst>
                <a:ext uri="{FF2B5EF4-FFF2-40B4-BE49-F238E27FC236}">
                  <a16:creationId xmlns:a16="http://schemas.microsoft.com/office/drawing/2014/main" id="{06CC660F-8486-F707-9100-0DE896767C6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62850" y="0"/>
              <a:ext cx="7543800" cy="1409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  <xdr:twoCellAnchor editAs="absolute">
    <xdr:from>
      <xdr:col>5</xdr:col>
      <xdr:colOff>1114425</xdr:colOff>
      <xdr:row>0</xdr:row>
      <xdr:rowOff>1</xdr:rowOff>
    </xdr:from>
    <xdr:to>
      <xdr:col>7</xdr:col>
      <xdr:colOff>171450</xdr:colOff>
      <xdr:row>6</xdr:row>
      <xdr:rowOff>9526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4" name="Oppstart år">
              <a:extLst>
                <a:ext uri="{FF2B5EF4-FFF2-40B4-BE49-F238E27FC236}">
                  <a16:creationId xmlns:a16="http://schemas.microsoft.com/office/drawing/2014/main" id="{991865B8-AEEC-5125-1312-09AE3F44338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ppstart å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29300" y="1"/>
              <a:ext cx="1695450" cy="13906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361950</xdr:colOff>
      <xdr:row>0</xdr:row>
      <xdr:rowOff>1</xdr:rowOff>
    </xdr:from>
    <xdr:to>
      <xdr:col>4</xdr:col>
      <xdr:colOff>219075</xdr:colOff>
      <xdr:row>4</xdr:row>
      <xdr:rowOff>171450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1" name="Hovedmål nr">
              <a:extLst>
                <a:ext uri="{FF2B5EF4-FFF2-40B4-BE49-F238E27FC236}">
                  <a16:creationId xmlns:a16="http://schemas.microsoft.com/office/drawing/2014/main" id="{4BA6BB29-9C27-BCFD-0BFF-87A3C3DF085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Hovedmål n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9625" y="1"/>
              <a:ext cx="2105025" cy="9334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381000</xdr:colOff>
      <xdr:row>0</xdr:row>
      <xdr:rowOff>0</xdr:rowOff>
    </xdr:from>
    <xdr:to>
      <xdr:col>5</xdr:col>
      <xdr:colOff>123826</xdr:colOff>
      <xdr:row>4</xdr:row>
      <xdr:rowOff>123825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2" name="Delmål nr">
              <a:extLst>
                <a:ext uri="{FF2B5EF4-FFF2-40B4-BE49-F238E27FC236}">
                  <a16:creationId xmlns:a16="http://schemas.microsoft.com/office/drawing/2014/main" id="{DB3E2A93-04BE-2D3D-81B9-814715B9CEA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lmål n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76575" y="0"/>
              <a:ext cx="1857376" cy="8858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  <xdr:twoCellAnchor editAs="absolute">
    <xdr:from>
      <xdr:col>5</xdr:col>
      <xdr:colOff>247650</xdr:colOff>
      <xdr:row>0</xdr:row>
      <xdr:rowOff>0</xdr:rowOff>
    </xdr:from>
    <xdr:to>
      <xdr:col>10</xdr:col>
      <xdr:colOff>390525</xdr:colOff>
      <xdr:row>4</xdr:row>
      <xdr:rowOff>104775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3" name="Prioritet">
              <a:extLst>
                <a:ext uri="{FF2B5EF4-FFF2-40B4-BE49-F238E27FC236}">
                  <a16:creationId xmlns:a16="http://schemas.microsoft.com/office/drawing/2014/main" id="{058A2A12-EDA8-7179-9A6F-E59DB7FAB9E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iorite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57775" y="0"/>
              <a:ext cx="1781175" cy="8667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  <xdr:twoCellAnchor editAs="absolute">
    <xdr:from>
      <xdr:col>10</xdr:col>
      <xdr:colOff>466725</xdr:colOff>
      <xdr:row>0</xdr:row>
      <xdr:rowOff>0</xdr:rowOff>
    </xdr:from>
    <xdr:to>
      <xdr:col>12</xdr:col>
      <xdr:colOff>1085850</xdr:colOff>
      <xdr:row>4</xdr:row>
      <xdr:rowOff>85725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4" name="Fagområde">
              <a:extLst>
                <a:ext uri="{FF2B5EF4-FFF2-40B4-BE49-F238E27FC236}">
                  <a16:creationId xmlns:a16="http://schemas.microsoft.com/office/drawing/2014/main" id="{794B40FE-882C-FEEC-5D0E-9B5199A7E03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agområd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915150" y="0"/>
              <a:ext cx="3581400" cy="8477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tabellslicer. Tabellslicere støttes ikke i denne versjonen av Excel.
Sliceren kan ikke brukes hvis figuren ble endret i en tidligere versjon av Excel, eller hvis arbeidsboken ble lagret i Excel 2007 eller tidligere.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artverket-my.sharepoint.com/personal/bjorge_stavik_kartverket_no/Documents/Excel/Handlingsplan/Handlingsplan%20FGU%20Agder%202026-2029.xlsm" TargetMode="External"/><Relationship Id="rId1" Type="http://schemas.openxmlformats.org/officeDocument/2006/relationships/externalLinkPath" Target="/personal/amna_biscevic_kartverket_no/Documents/PTU/Handlingsplan%20FGU%20Agder%202026-202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jelpetabeller"/>
      <sheetName val="Start"/>
      <sheetName val="Parter"/>
      <sheetName val="Prosjekttyper_Kostnadsfordeling"/>
      <sheetName val="Prosjektkalkyle"/>
      <sheetName val="Kartleggingsplan"/>
      <sheetName val="Hovedmål"/>
      <sheetName val="Handlingsplan"/>
      <sheetName val="Handlingsplan FGU Agder 2026-20"/>
    </sheetNames>
    <sheetDataSet>
      <sheetData sheetId="0"/>
      <sheetData sheetId="1">
        <row r="3">
          <cell r="B3">
            <v>42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Hovedmål_nr" xr10:uid="{5228A4F8-8481-48F3-9E9D-15BA15672348}" sourceName="Hovedmål nr">
  <extLst>
    <x:ext xmlns:x15="http://schemas.microsoft.com/office/spreadsheetml/2010/11/main" uri="{2F2917AC-EB37-4324-AD4E-5DD8C200BD13}">
      <x15:tableSlicerCache tableId="3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Delmål_nr" xr10:uid="{6764F29E-6EC2-486E-A29B-891D4600D147}" sourceName="Delmål nr">
  <extLst>
    <x:ext xmlns:x15="http://schemas.microsoft.com/office/spreadsheetml/2010/11/main" uri="{2F2917AC-EB37-4324-AD4E-5DD8C200BD13}">
      <x15:tableSlicerCache tableId="3" column="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Prioritet" xr10:uid="{6E3B2729-DDC2-49CD-A5CD-0C860A400C4B}" sourceName="Prioritet">
  <extLst>
    <x:ext xmlns:x15="http://schemas.microsoft.com/office/spreadsheetml/2010/11/main" uri="{2F2917AC-EB37-4324-AD4E-5DD8C200BD13}">
      <x15:tableSlicerCache tableId="3" column="11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agområde" xr10:uid="{EB0CA855-3460-4F2F-9C6C-66FF08AF0562}" sourceName="Fagområde">
  <extLst>
    <x:ext xmlns:x15="http://schemas.microsoft.com/office/spreadsheetml/2010/11/main" uri="{2F2917AC-EB37-4324-AD4E-5DD8C200BD13}">
      <x15:tableSlicerCache tableId="3" column="17"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" xr10:uid="{BB82DE00-88A8-426E-ACD3-D4167BFE7E63}" sourceName="Fylke">
  <extLst>
    <x:ext xmlns:x15="http://schemas.microsoft.com/office/spreadsheetml/2010/11/main" uri="{2F2917AC-EB37-4324-AD4E-5DD8C200BD13}">
      <x15:tableSlicerCache tableId="4" column="1"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Prosjektnavn" xr10:uid="{EC58D061-291F-4F43-B73C-D394ABB2C057}" sourceName="Prosjektnavn">
  <extLst>
    <x:ext xmlns:x15="http://schemas.microsoft.com/office/spreadsheetml/2010/11/main" uri="{2F2917AC-EB37-4324-AD4E-5DD8C200BD13}">
      <x15:tableSlicerCache tableId="4" column="3"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Kommune" xr10:uid="{EEA1008E-70EA-49CE-B081-245D9F9FD0EC}" sourceName="Kommune">
  <extLst>
    <x:ext xmlns:x15="http://schemas.microsoft.com/office/spreadsheetml/2010/11/main" uri="{2F2917AC-EB37-4324-AD4E-5DD8C200BD13}">
      <x15:tableSlicerCache tableId="4" column="4"/>
    </x:ext>
  </extLst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Oppstart_år" xr10:uid="{626CE93C-81FE-4886-B5CC-52D91A540C69}" sourceName="Oppstart år">
  <extLst>
    <x:ext xmlns:x15="http://schemas.microsoft.com/office/spreadsheetml/2010/11/main" uri="{2F2917AC-EB37-4324-AD4E-5DD8C200BD13}">
      <x15:tableSlicerCache tableId="4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Fylke" xr10:uid="{376DE59E-87BA-4A1B-82DB-D5387DC38D2F}" cache="Slicer_Fylke" caption="Fylke" columnCount="4" rowHeight="241300"/>
  <slicer name="Prosjektnavn" xr10:uid="{53A42F08-19DC-4ED8-95B3-86EDAE2C43A2}" cache="Slicer_Prosjektnavn" caption="Prosjektnavn" rowHeight="241300"/>
  <slicer name="Kommune" xr10:uid="{90C1FE08-BABD-413E-9AB6-81C16236E2CD}" cache="Slicer_Kommune" caption="Kommune" columnCount="6" rowHeight="241300"/>
  <slicer name="Oppstart år" xr10:uid="{7C1B24AE-252A-45FE-B2E5-5507BB312862}" cache="Slicer_Oppstart_år" caption="Oppstart år" columnCount="2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Hovedmål nr" xr10:uid="{9AADB8AA-500D-4D8A-85D5-D469C5E17672}" cache="Slicer_Hovedmål_nr" caption="Hovedmål nr" columnCount="3" rowHeight="241300"/>
  <slicer name="Delmål nr" xr10:uid="{3BF8F2F5-EA9C-4935-90B8-0878F0E7D592}" cache="Slicer_Delmål_nr" caption="Delmål nr" columnCount="3" rowHeight="241300"/>
  <slicer name="Prioritet" xr10:uid="{360A71E5-E74F-4423-A6F7-DD49B527E4DD}" cache="Slicer_Prioritet" caption="Prioritet" columnCount="3" rowHeight="241300"/>
  <slicer name="Fagområde" xr10:uid="{C7C8E39B-8D4B-4638-A164-8B8F2B10F472}" cache="Slicer_Fagområde" caption="Fagområde" columnCount="3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6449D72-3DA8-410F-9B36-4758D6FD00FC}" name="Kartleggingsplan" displayName="Kartleggingsplan" ref="B12:AN87" totalsRowShown="0" headerRowDxfId="62" dataDxfId="61" tableBorderDxfId="60">
  <autoFilter ref="B12:AN87" xr:uid="{E6449D72-3DA8-410F-9B36-4758D6FD00FC}"/>
  <tableColumns count="39">
    <tableColumn id="1" xr3:uid="{AC2564EE-9780-4DD2-8A1B-9809528A316D}" name="Fylke" dataDxfId="59">
      <calculatedColumnFormula>IFERROR(INDEX([1]!Prosjektkalkyle[Fylke], MATCH([1]!Kartleggingsplan[[#This Row],[Prosjektnavn]], [1]!Prosjektkalkyle[Prosjektnavn], 0)), "Ikke funnet")</calculatedColumnFormula>
    </tableColumn>
    <tableColumn id="2" xr3:uid="{A683EFA4-5A6B-4B7C-A864-F330B5FAAC69}" name="Region" dataDxfId="58">
      <calculatedColumnFormula array="1">_xlfn.XLOOKUP(1, ([1]!Kommuner[Fylke] = Valgt_Fylke) * ([1]!Kommuner[Kommune] = [1]!Kartleggingsplan[[#This Row],[Kommune]]), [1]!Kommuner[Regionnr], "")</calculatedColumnFormula>
    </tableColumn>
    <tableColumn id="3" xr3:uid="{EC09A96C-4171-4B5C-8D49-D6BAD2A9CC9C}" name="Prosjektnavn" dataDxfId="57"/>
    <tableColumn id="4" xr3:uid="{0646ABE6-E41B-45A0-8DBC-CA8CE8715171}" name="Kommune" dataDxfId="56"/>
    <tableColumn id="5" xr3:uid="{1AE082CE-95F1-4C26-85E8-C7641C1746E2}" name="Prosjekt-type" dataDxfId="55">
      <calculatedColumnFormula>IFERROR(INDEX([1]!Prosjektkalkyle[Prosjekttype], MATCH([1]!Kartleggingsplan[[#This Row],[Prosjektnavn]], [1]!Prosjektkalkyle[Prosjektnavn], 0)), "Ikke funnet")</calculatedColumnFormula>
    </tableColumn>
    <tableColumn id="6" xr3:uid="{B9C9A114-25A3-4A65-A695-A8E5D769E633}" name="Oppstart år" dataDxfId="54">
      <calculatedColumnFormula>IFERROR(INDEX([1]!Prosjektkalkyle[Oppstart år], MATCH([1]!Kartleggingsplan[[#This Row],[Prosjektnavn]], [1]!Prosjektkalkyle[Prosjektnavn], 0)), "Ikke funnet")</calculatedColumnFormula>
    </tableColumn>
    <tableColumn id="7" xr3:uid="{9CD800BB-2973-4B69-BE83-7B8A34D9E935}" name="Antall" dataDxfId="53"/>
    <tableColumn id="8" xr3:uid="{214BAA0A-B6F3-4312-B3BE-A70FB9AA5E6C}" name="Enhet" dataDxfId="52">
      <calculatedColumnFormula>IFERROR(INDEX([1]!Prosjektkalkyle[Enhet], MATCH([1]!Kartleggingsplan[[#This Row],[Prosjektnavn]], [1]!Prosjektkalkyle[Prosjektnavn], 0)), "Ikke funnet")</calculatedColumnFormula>
    </tableColumn>
    <tableColumn id="9" xr3:uid="{5FC45797-1012-403C-A05C-B712972986D7}" name="Totalkostnad" dataDxfId="51" dataCellStyle="Valuta">
      <calculatedColumnFormula>IFERROR(INDEX([1]!Prosjektkalkyle[ Kalkyle enhetskostnad inkl. mva], MATCH([1]!Kartleggingsplan[[#This Row],[Prosjektnavn]], [1]!Prosjektkalkyle[Prosjektnavn], 0)), "Ikke funnet")*[1]!Kartleggingsplan[[#This Row],[Antall]]</calculatedColumnFormula>
    </tableColumn>
    <tableColumn id="10" xr3:uid="{4DB23F5A-63AC-42AC-8334-54C7C278712D}" name="1" dataDxfId="50" dataCellStyle="Valuta">
      <calculatedColumnFormula array="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1" xr3:uid="{72AF9AF4-7545-43ED-A476-7959D958E84A}" name="2" dataDxfId="49" dataCellStyle="Valuta">
      <calculatedColumnFormula array="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2" xr3:uid="{79B8DB09-4902-45AB-84DB-EEE99CF9969A}" name="3" dataDxfId="48" dataCellStyle="Valuta">
      <calculatedColumnFormula array="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3" xr3:uid="{2BF96B07-E68F-42AE-A4E9-3FC26A735C5B}" name="4" dataDxfId="47" dataCellStyle="Valuta">
      <calculatedColumnFormula array="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4" xr3:uid="{9C07072E-ABF3-43F7-8AA5-21AFEB3C4AC7}" name="5" dataDxfId="46" dataCellStyle="Valuta">
      <calculatedColumnFormula array="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5" xr3:uid="{9C460297-BE99-496B-8824-06173E7584B2}" name="6" dataDxfId="45" dataCellStyle="Valuta">
      <calculatedColumnFormula array="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6" xr3:uid="{4D7448F2-BD8A-467E-A677-BDFCED44374F}" name="7" dataDxfId="44" dataCellStyle="Valuta">
      <calculatedColumnFormula array="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7" xr3:uid="{D028AF05-0BAD-4852-A3FE-864619E5EF6F}" name="8" dataDxfId="43" dataCellStyle="Valuta">
      <calculatedColumnFormula array="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8" xr3:uid="{7B49677A-A639-481F-85FF-68EB367B1A7F}" name="9" dataDxfId="42" dataCellStyle="Valuta">
      <calculatedColumnFormula array="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19" xr3:uid="{E58F1F55-36DB-41C8-8DB4-21405B7EF965}" name="10" dataDxfId="41" dataCellStyle="Valuta">
      <calculatedColumnFormula array="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0" xr3:uid="{44C8BFE2-F034-4A7A-AE99-BBAB2BE4DCEB}" name="11" dataDxfId="40" dataCellStyle="Valuta">
      <calculatedColumnFormula array="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1" xr3:uid="{ED080F37-F0A8-4E1A-88DB-D81EF79D0BDE}" name="12" dataDxfId="39" dataCellStyle="Valuta">
      <calculatedColumnFormula array="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2" xr3:uid="{4D0BEED7-5E50-4D21-AE34-84ABE7254324}" name="13" dataDxfId="38" dataCellStyle="Valuta">
      <calculatedColumnFormula array="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3" xr3:uid="{EDF5AD08-C807-4BD5-A986-23D0F9A67675}" name="14" dataDxfId="37" dataCellStyle="Valuta">
      <calculatedColumnFormula array="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4" xr3:uid="{FD298B1C-375C-4B0A-A567-43260D392904}" name="15" dataDxfId="36" dataCellStyle="Valuta">
      <calculatedColumnFormula array="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5" xr3:uid="{4FA743FB-0052-4FD1-981E-783314CA6C2A}" name="16" dataDxfId="35" dataCellStyle="Valuta">
      <calculatedColumnFormula array="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6" xr3:uid="{9D005AAA-5C8F-46D3-808B-9AC765FD7D23}" name="17" dataDxfId="34" dataCellStyle="Valuta">
      <calculatedColumnFormula array="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7" xr3:uid="{A91D16D7-5C5C-446D-9901-FDC1891FE8D0}" name="18" dataDxfId="33" dataCellStyle="Valuta">
      <calculatedColumnFormula array="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8" xr3:uid="{1232D105-A551-4013-8762-59039375E780}" name="19" dataDxfId="32" dataCellStyle="Valuta">
      <calculatedColumnFormula array="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29" xr3:uid="{4A2E6173-2FC2-42E5-BC54-859ABEDDCBAC}" name="20" dataDxfId="31" dataCellStyle="Valuta">
      <calculatedColumnFormula array="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0" xr3:uid="{E8D1059F-E80E-4B6C-AA10-C746503512F1}" name="21" dataDxfId="30">
      <calculatedColumnFormula array="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1" xr3:uid="{54DA8D02-3871-488C-B44B-C6196D070F7F}" name="22" dataDxfId="29">
      <calculatedColumnFormula array="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2" xr3:uid="{019F2F6C-E0EC-4C89-A1BD-AAA2DDB885B5}" name="23" dataDxfId="28">
      <calculatedColumnFormula array="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3" xr3:uid="{374C97CA-4AD0-48BD-861D-EDD31B4EF2F1}" name="24" dataDxfId="27">
      <calculatedColumnFormula array="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4" xr3:uid="{2A858F53-F14D-4CC3-AD2B-DD73B7416DC5}" name="25" dataDxfId="26">
      <calculatedColumnFormula array="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5" xr3:uid="{14EDF9F5-08A4-4C10-9F48-6211A604E2D2}" name="26" dataDxfId="25">
      <calculatedColumnFormula array="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6" xr3:uid="{5F4B0169-7F50-4B8E-9F17-9431160009D6}" name="27" dataDxfId="24">
      <calculatedColumnFormula array="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7" xr3:uid="{126F2918-A3D3-4F84-8BB1-C1BBF9A8CF08}" name="28" dataDxfId="23">
      <calculatedColumnFormula array="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8" xr3:uid="{A2B64657-D303-4D79-9032-843E8A9DD64D}" name="29" dataDxfId="22">
      <calculatedColumnFormula array="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calculatedColumnFormula>
    </tableColumn>
    <tableColumn id="39" xr3:uid="{64BE924C-2545-4B20-85A0-10CFD4FBCB1C}" name="30" dataDxfId="21">
      <calculatedColumnFormula array="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calculatedColumnFormula>
    </tableColumn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3A95D9E-17E4-4D22-A600-972C6066631F}" name="Handlingsplan" displayName="Handlingsplan" ref="B6:S39" totalsRowShown="0" headerRowDxfId="20" dataDxfId="18" headerRowBorderDxfId="19">
  <autoFilter ref="B6:S39" xr:uid="{A3A95D9E-17E4-4D22-A600-972C6066631F}"/>
  <tableColumns count="18">
    <tableColumn id="1" xr3:uid="{B294B6D1-A395-4087-A7BA-D28452F57ABE}" name="Hovedmål nr" dataDxfId="17"/>
    <tableColumn id="2" xr3:uid="{283DB2D5-0380-4AC3-A62E-B7928C14A759}" name="Delmål nr" dataDxfId="16"/>
    <tableColumn id="3" xr3:uid="{13F4E9A3-032D-4D7C-BF8C-DCC5E728B3D3}" name="Tiltak nr" dataDxfId="15"/>
    <tableColumn id="4" xr3:uid="{05CBD73B-CE61-479A-8996-82ECBFF07B23}" name="Delmål" dataDxfId="14"/>
    <tableColumn id="5" xr3:uid="{7A56945E-45BB-4233-9DC7-E049EF64F185}" name="SB" dataDxfId="13"/>
    <tableColumn id="6" xr3:uid="{F40A2B2D-B994-4FE2-8F16-A03D6FBF0F0E}" name="KN" dataDxfId="12"/>
    <tableColumn id="7" xr3:uid="{52166BFE-27D3-4B41-9196-6CDD515A8126}" name="KD" dataDxfId="11"/>
    <tableColumn id="8" xr3:uid="{299E52D8-A44B-482D-AD54-A8C862DDD02B}" name="S" dataDxfId="10"/>
    <tableColumn id="9" xr3:uid="{FF9E113B-3755-4061-B38A-A5F5517ED8F6}" name="IN" dataDxfId="9"/>
    <tableColumn id="10" xr3:uid="{B45E9970-8852-460C-8664-DC525D3C8504}" name="Prioriterte tiltak" dataDxfId="8"/>
    <tableColumn id="11" xr3:uid="{85C6273F-D39A-4A47-8ACB-F4262A02198E}" name="Prioritet" dataDxfId="7"/>
    <tableColumn id="12" xr3:uid="{E91E4EE0-BB09-4D6B-A858-9646749789E8}" name="Status" dataDxfId="6"/>
    <tableColumn id="13" xr3:uid="{C77AC046-CA70-45E9-999C-9D56225583D1}" name="Måltall definert år" dataDxfId="5"/>
    <tableColumn id="14" xr3:uid="{07720CB2-2902-41AF-B479-E1A0006F101C}" name="Ansvar" dataDxfId="4"/>
    <tableColumn id="15" xr3:uid="{1AC74173-AE0F-4C9E-B13B-0ED058E9C25D}" name="Prioritert/_x000a_Kontinuerlig" dataDxfId="3"/>
    <tableColumn id="16" xr3:uid="{F241DF70-332E-48D5-A3B7-822FBB4A5077}" name="Tidsfrist" dataDxfId="2"/>
    <tableColumn id="17" xr3:uid="{9138278E-B487-4046-BC4B-5C2D1F55382C}" name="Fagområde" dataDxfId="1"/>
    <tableColumn id="18" xr3:uid="{2D2DA0FB-5E04-4D02-8CD5-3839FDA021DE}" name="Utført (År)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microsoft.com/office/2007/relationships/slicer" Target="../slicers/slicer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12D14-868A-43EB-BA84-CF2F91B21D71}">
  <sheetPr codeName="Ark3">
    <tabColor theme="9" tint="-0.249977111117893"/>
    <pageSetUpPr fitToPage="1"/>
  </sheetPr>
  <dimension ref="B1:AN102"/>
  <sheetViews>
    <sheetView zoomScaleNormal="100" workbookViewId="0">
      <pane ySplit="10" topLeftCell="A11" activePane="bottomLeft" state="frozen"/>
      <selection pane="bottomLeft" activeCell="B13" sqref="B13:AN87"/>
    </sheetView>
  </sheetViews>
  <sheetFormatPr baseColWidth="10" defaultColWidth="11.42578125" defaultRowHeight="15" x14ac:dyDescent="0.25"/>
  <cols>
    <col min="1" max="1" width="1.5703125" customWidth="1"/>
    <col min="2" max="2" width="8.140625" customWidth="1"/>
    <col min="3" max="3" width="10.28515625" customWidth="1"/>
    <col min="4" max="4" width="36.85546875" customWidth="1"/>
    <col min="5" max="5" width="13.85546875" customWidth="1"/>
    <col min="6" max="6" width="25.140625" style="20" customWidth="1"/>
    <col min="7" max="7" width="14.42578125" customWidth="1"/>
    <col min="8" max="8" width="9.7109375" customWidth="1"/>
    <col min="9" max="9" width="8.7109375" customWidth="1"/>
    <col min="10" max="15" width="19" customWidth="1"/>
    <col min="16" max="16" width="17" customWidth="1"/>
    <col min="17" max="17" width="15" bestFit="1" customWidth="1"/>
    <col min="18" max="18" width="13.5703125" bestFit="1" customWidth="1"/>
    <col min="19" max="19" width="15" bestFit="1" customWidth="1"/>
    <col min="20" max="20" width="7.85546875" bestFit="1" customWidth="1"/>
    <col min="21" max="22" width="15" bestFit="1" customWidth="1"/>
    <col min="23" max="23" width="7.85546875" bestFit="1" customWidth="1"/>
    <col min="24" max="24" width="12.5703125" bestFit="1" customWidth="1"/>
    <col min="25" max="39" width="19" hidden="1" customWidth="1"/>
    <col min="40" max="40" width="11.85546875" customWidth="1"/>
  </cols>
  <sheetData>
    <row r="1" spans="2:40" x14ac:dyDescent="0.25">
      <c r="F1"/>
    </row>
    <row r="2" spans="2:40" x14ac:dyDescent="0.25">
      <c r="F2"/>
    </row>
    <row r="3" spans="2:40" ht="22.5" customHeight="1" x14ac:dyDescent="0.25">
      <c r="F3"/>
      <c r="L3" s="1"/>
      <c r="M3" s="1"/>
      <c r="AH3" s="2"/>
    </row>
    <row r="4" spans="2:40" ht="18.75" x14ac:dyDescent="0.3">
      <c r="B4" s="3" t="s">
        <v>0</v>
      </c>
      <c r="F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2:40" ht="18.75" x14ac:dyDescent="0.3">
      <c r="B5" s="3" t="s">
        <v>1</v>
      </c>
      <c r="F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2:40" ht="18.75" x14ac:dyDescent="0.3">
      <c r="B6" s="6" t="s">
        <v>2</v>
      </c>
      <c r="F6"/>
    </row>
    <row r="7" spans="2:40" ht="9.75" customHeight="1" thickBot="1" x14ac:dyDescent="0.3">
      <c r="F7"/>
    </row>
    <row r="8" spans="2:40" ht="18.75" x14ac:dyDescent="0.3">
      <c r="B8" s="69" t="s">
        <v>3</v>
      </c>
      <c r="C8" s="70"/>
      <c r="D8" s="70"/>
      <c r="E8" s="70"/>
      <c r="F8" s="70"/>
      <c r="G8" s="70"/>
      <c r="H8" s="70"/>
      <c r="I8" s="70"/>
      <c r="J8" s="69" t="s">
        <v>4</v>
      </c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1"/>
    </row>
    <row r="9" spans="2:40" ht="15.75" x14ac:dyDescent="0.25">
      <c r="B9" s="7" t="s">
        <v>5</v>
      </c>
      <c r="C9" s="8" t="s">
        <v>6</v>
      </c>
      <c r="D9" s="9" t="s">
        <v>7</v>
      </c>
      <c r="E9" s="9" t="s">
        <v>8</v>
      </c>
      <c r="F9" s="8" t="s">
        <v>9</v>
      </c>
      <c r="G9" s="8" t="s">
        <v>10</v>
      </c>
      <c r="H9" s="9" t="s">
        <v>11</v>
      </c>
      <c r="I9" s="10" t="s">
        <v>12</v>
      </c>
      <c r="J9" s="11" t="s">
        <v>13</v>
      </c>
      <c r="K9" s="8" t="s">
        <v>14</v>
      </c>
      <c r="L9" s="8" t="s">
        <v>15</v>
      </c>
      <c r="M9" s="8" t="s">
        <v>16</v>
      </c>
      <c r="N9" s="8" t="s">
        <v>17</v>
      </c>
      <c r="O9" s="8" t="s">
        <v>18</v>
      </c>
      <c r="P9" s="8" t="s">
        <v>19</v>
      </c>
      <c r="Q9" s="8" t="s">
        <v>20</v>
      </c>
      <c r="R9" s="8" t="s">
        <v>21</v>
      </c>
      <c r="S9" s="8" t="s">
        <v>22</v>
      </c>
      <c r="T9" s="8" t="s">
        <v>23</v>
      </c>
      <c r="U9" s="8" t="s">
        <v>24</v>
      </c>
      <c r="V9" s="8" t="s">
        <v>25</v>
      </c>
      <c r="W9" s="8" t="s">
        <v>26</v>
      </c>
      <c r="X9" s="8" t="s">
        <v>27</v>
      </c>
      <c r="Y9" s="8">
        <v>0</v>
      </c>
      <c r="Z9" s="8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8">
        <v>0</v>
      </c>
      <c r="AG9" s="8">
        <v>0</v>
      </c>
      <c r="AH9" s="8">
        <v>0</v>
      </c>
      <c r="AI9" s="8">
        <v>0</v>
      </c>
      <c r="AJ9" s="8">
        <v>0</v>
      </c>
      <c r="AK9" s="8">
        <v>0</v>
      </c>
      <c r="AL9" s="8">
        <v>0</v>
      </c>
      <c r="AM9" s="8">
        <v>0</v>
      </c>
      <c r="AN9" s="12" t="s">
        <v>28</v>
      </c>
    </row>
    <row r="10" spans="2:40" x14ac:dyDescent="0.25">
      <c r="B10" s="13"/>
      <c r="C10" s="14"/>
      <c r="D10" s="15"/>
      <c r="E10" s="15"/>
      <c r="F10" s="16"/>
      <c r="G10" s="16"/>
      <c r="H10" s="15"/>
      <c r="I10" s="17"/>
      <c r="J10" s="35">
        <f>SUBTOTAL(9,J13:J13)</f>
        <v>1069345.2</v>
      </c>
      <c r="K10" s="36">
        <f>SUBTOTAL(9,Kartleggingsplan[1])</f>
        <v>608444.29799999995</v>
      </c>
      <c r="L10" s="36">
        <f>SUBTOTAL(9,Kartleggingsplan[2])</f>
        <v>651904.60499999998</v>
      </c>
      <c r="M10" s="36">
        <f>SUBTOTAL(9,Kartleggingsplan[3])</f>
        <v>2955300.8760000002</v>
      </c>
      <c r="N10" s="36">
        <f>SUBTOTAL(9,Kartleggingsplan[4])</f>
        <v>1260348.9029999999</v>
      </c>
      <c r="O10" s="36">
        <f>SUBTOTAL(9,Kartleggingsplan[5])</f>
        <v>651904.60499999998</v>
      </c>
      <c r="P10" s="36">
        <f>SUBTOTAL(9,Kartleggingsplan[6])</f>
        <v>669288.72780000011</v>
      </c>
      <c r="Q10" s="36">
        <f>SUBTOTAL(9,Kartleggingsplan[7])</f>
        <v>651904.60499999998</v>
      </c>
      <c r="R10" s="36">
        <f>SUBTOTAL(9,Kartleggingsplan[8])</f>
        <v>0</v>
      </c>
      <c r="S10" s="36">
        <f>SUBTOTAL(9,Kartleggingsplan[9])</f>
        <v>451987.19280000008</v>
      </c>
      <c r="T10" s="36">
        <f>SUBTOTAL(9,Kartleggingsplan[10])</f>
        <v>0</v>
      </c>
      <c r="U10" s="36">
        <f>SUBTOTAL(9,Kartleggingsplan[11])</f>
        <v>347682.45600000006</v>
      </c>
      <c r="V10" s="36">
        <f>SUBTOTAL(9,Kartleggingsplan[12])</f>
        <v>443295.13140000007</v>
      </c>
      <c r="W10" s="36">
        <f>SUBTOTAL(9,Kartleggingsplan[13])</f>
        <v>0</v>
      </c>
      <c r="X10" s="36">
        <f>SUBTOTAL(9,Kartleggingsplan[14])</f>
        <v>0</v>
      </c>
      <c r="Y10" s="36">
        <f>SUBTOTAL(9,Kartleggingsplan[15])</f>
        <v>0</v>
      </c>
      <c r="Z10" s="36">
        <f>SUBTOTAL(9,Kartleggingsplan[16])</f>
        <v>0</v>
      </c>
      <c r="AA10" s="36">
        <f>SUBTOTAL(9,Kartleggingsplan[17])</f>
        <v>0</v>
      </c>
      <c r="AB10" s="36">
        <f>SUBTOTAL(9,Kartleggingsplan[18])</f>
        <v>0</v>
      </c>
      <c r="AC10" s="36">
        <f>SUBTOTAL(9,Kartleggingsplan[19])</f>
        <v>0</v>
      </c>
      <c r="AD10" s="36">
        <f>SUBTOTAL(9,Kartleggingsplan[20])</f>
        <v>0</v>
      </c>
      <c r="AE10" s="36">
        <f>SUBTOTAL(9,Kartleggingsplan[21])</f>
        <v>0</v>
      </c>
      <c r="AF10" s="36">
        <f>SUBTOTAL(9,Kartleggingsplan[22])</f>
        <v>0</v>
      </c>
      <c r="AG10" s="36">
        <f>SUBTOTAL(9,Kartleggingsplan[23])</f>
        <v>0</v>
      </c>
      <c r="AH10" s="36">
        <f>SUBTOTAL(9,Kartleggingsplan[24])</f>
        <v>0</v>
      </c>
      <c r="AI10" s="36">
        <f>SUBTOTAL(9,Kartleggingsplan[25])</f>
        <v>0</v>
      </c>
      <c r="AJ10" s="36">
        <f>SUBTOTAL(9,Kartleggingsplan[26])</f>
        <v>0</v>
      </c>
      <c r="AK10" s="36">
        <f>SUBTOTAL(9,Kartleggingsplan[27])</f>
        <v>0</v>
      </c>
      <c r="AL10" s="36">
        <f>SUBTOTAL(9,Kartleggingsplan[28])</f>
        <v>0</v>
      </c>
      <c r="AM10" s="36">
        <f>SUBTOTAL(9,Kartleggingsplan[29])</f>
        <v>0</v>
      </c>
      <c r="AN10" s="36">
        <f>SUBTOTAL(9,Kartleggingsplan[30])</f>
        <v>0</v>
      </c>
    </row>
    <row r="11" spans="2:40" hidden="1" x14ac:dyDescent="0.25">
      <c r="B11" s="37"/>
      <c r="C11" s="38"/>
      <c r="D11" s="38"/>
      <c r="E11" s="38"/>
      <c r="F11" s="38"/>
      <c r="G11" s="38"/>
      <c r="H11" s="38"/>
      <c r="I11" s="39"/>
      <c r="J11" s="40"/>
      <c r="K11" s="38"/>
      <c r="L11" s="38"/>
      <c r="M11" s="38"/>
      <c r="N11" s="38"/>
      <c r="O11" s="38"/>
      <c r="P11" s="38"/>
      <c r="Q11" s="38"/>
      <c r="R11" s="38"/>
      <c r="S11" s="38"/>
      <c r="T11" s="38" t="s">
        <v>29</v>
      </c>
      <c r="U11" s="38"/>
      <c r="V11" s="38"/>
      <c r="W11" s="38" t="s">
        <v>29</v>
      </c>
      <c r="X11" s="38"/>
      <c r="Y11" s="38" t="s">
        <v>29</v>
      </c>
      <c r="Z11" s="38" t="s">
        <v>29</v>
      </c>
      <c r="AA11" s="38" t="s">
        <v>29</v>
      </c>
      <c r="AB11" s="38" t="s">
        <v>29</v>
      </c>
      <c r="AC11" s="38" t="s">
        <v>29</v>
      </c>
      <c r="AD11" s="38" t="s">
        <v>29</v>
      </c>
      <c r="AE11" s="38" t="s">
        <v>29</v>
      </c>
      <c r="AF11" s="38" t="s">
        <v>29</v>
      </c>
      <c r="AG11" s="38" t="s">
        <v>29</v>
      </c>
      <c r="AH11" s="38" t="s">
        <v>29</v>
      </c>
      <c r="AI11" s="38" t="s">
        <v>29</v>
      </c>
      <c r="AJ11" s="38" t="s">
        <v>29</v>
      </c>
      <c r="AK11" s="38" t="s">
        <v>29</v>
      </c>
      <c r="AL11" s="38" t="s">
        <v>29</v>
      </c>
      <c r="AM11" s="38" t="s">
        <v>29</v>
      </c>
      <c r="AN11" s="41" t="s">
        <v>29</v>
      </c>
    </row>
    <row r="12" spans="2:40" s="18" customFormat="1" ht="15.75" hidden="1" x14ac:dyDescent="0.25">
      <c r="B12" s="42" t="s">
        <v>5</v>
      </c>
      <c r="C12" s="43" t="s">
        <v>6</v>
      </c>
      <c r="D12" s="43" t="s">
        <v>7</v>
      </c>
      <c r="E12" s="43" t="s">
        <v>8</v>
      </c>
      <c r="F12" s="42" t="s">
        <v>9</v>
      </c>
      <c r="G12" s="42" t="s">
        <v>10</v>
      </c>
      <c r="H12" s="43" t="s">
        <v>11</v>
      </c>
      <c r="I12" s="43" t="s">
        <v>12</v>
      </c>
      <c r="J12" s="42" t="s">
        <v>13</v>
      </c>
      <c r="K12" s="44" t="s">
        <v>30</v>
      </c>
      <c r="L12" s="44" t="s">
        <v>31</v>
      </c>
      <c r="M12" s="44" t="s">
        <v>32</v>
      </c>
      <c r="N12" s="44" t="s">
        <v>33</v>
      </c>
      <c r="O12" s="44" t="s">
        <v>34</v>
      </c>
      <c r="P12" s="44" t="s">
        <v>35</v>
      </c>
      <c r="Q12" s="44" t="s">
        <v>36</v>
      </c>
      <c r="R12" s="44" t="s">
        <v>37</v>
      </c>
      <c r="S12" s="44" t="s">
        <v>38</v>
      </c>
      <c r="T12" s="44" t="s">
        <v>39</v>
      </c>
      <c r="U12" s="44" t="s">
        <v>40</v>
      </c>
      <c r="V12" s="44" t="s">
        <v>41</v>
      </c>
      <c r="W12" s="44" t="s">
        <v>42</v>
      </c>
      <c r="X12" s="44" t="s">
        <v>43</v>
      </c>
      <c r="Y12" s="44" t="s">
        <v>44</v>
      </c>
      <c r="Z12" s="44" t="s">
        <v>45</v>
      </c>
      <c r="AA12" s="44" t="s">
        <v>46</v>
      </c>
      <c r="AB12" s="44" t="s">
        <v>47</v>
      </c>
      <c r="AC12" s="44" t="s">
        <v>48</v>
      </c>
      <c r="AD12" s="44" t="s">
        <v>49</v>
      </c>
      <c r="AE12" s="44" t="s">
        <v>50</v>
      </c>
      <c r="AF12" s="44" t="s">
        <v>51</v>
      </c>
      <c r="AG12" s="44" t="s">
        <v>52</v>
      </c>
      <c r="AH12" s="44" t="s">
        <v>53</v>
      </c>
      <c r="AI12" s="44" t="s">
        <v>54</v>
      </c>
      <c r="AJ12" s="44" t="s">
        <v>55</v>
      </c>
      <c r="AK12" s="44" t="s">
        <v>56</v>
      </c>
      <c r="AL12" s="44" t="s">
        <v>57</v>
      </c>
      <c r="AM12" s="44" t="s">
        <v>58</v>
      </c>
      <c r="AN12" s="44" t="s">
        <v>59</v>
      </c>
    </row>
    <row r="13" spans="2:40" x14ac:dyDescent="0.25">
      <c r="B13" t="str">
        <f>IFERROR(INDEX([1]!Prosjektkalkyle[Fylke], MATCH([1]!Kartleggingsplan[[#This Row],[Prosjektnavn]], [1]!Prosjektkalkyle[Prosjektnavn], 0)), "Ikke funnet")</f>
        <v>AG</v>
      </c>
      <c r="C13" s="45" cm="1">
        <f t="array" ref="C13">_xlfn.XLOOKUP(1, ([1]!Kommuner[Fylke] = Valgt_Fylke) * ([1]!Kommuner[Kommune] = [1]!Kartleggingsplan[[#This Row],[Kommune]]), [1]!Kommuner[Regionnr], "")</f>
        <v>0</v>
      </c>
      <c r="D13" s="19" t="s">
        <v>60</v>
      </c>
      <c r="E13" s="19" t="s">
        <v>61</v>
      </c>
      <c r="F13" s="20" t="str">
        <f>IFERROR(INDEX([1]!Prosjektkalkyle[Prosjekttype], MATCH([1]!Kartleggingsplan[[#This Row],[Prosjektnavn]], [1]!Prosjektkalkyle[Prosjektnavn], 0)), "Ikke funnet")</f>
        <v>FKB og laser</v>
      </c>
      <c r="G13">
        <f>IFERROR(INDEX([1]!Prosjektkalkyle[Oppstart år], MATCH([1]!Kartleggingsplan[[#This Row],[Prosjektnavn]], [1]!Prosjektkalkyle[Prosjektnavn], 0)), "Ikke funnet")</f>
        <v>2026</v>
      </c>
      <c r="H13" s="46">
        <v>228.2</v>
      </c>
      <c r="I13" s="47" t="str">
        <f>IFERROR(INDEX([1]!Prosjektkalkyle[Enhet], MATCH([1]!Kartleggingsplan[[#This Row],[Prosjektnavn]], [1]!Prosjektkalkyle[Prosjektnavn], 0)), "Ikke funnet")</f>
        <v>Km2</v>
      </c>
      <c r="J13" s="68">
        <f>IFERROR(INDEX([1]!Prosjektkalkyle[ Kalkyle enhetskostnad inkl. mva], MATCH([1]!Kartleggingsplan[[#This Row],[Prosjektnavn]], [1]!Prosjektkalkyle[Prosjektnavn], 0)), "Ikke funnet")*[1]!Kartleggingsplan[[#This Row],[Antall]]</f>
        <v>1069345.2</v>
      </c>
      <c r="K13" s="68" cm="1">
        <f t="array" ref="K1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74854.16399999999</v>
      </c>
      <c r="L13" s="68" cm="1">
        <f t="array" ref="L1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80200.89</v>
      </c>
      <c r="M13" s="68" cm="1">
        <f t="array" ref="M1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363577.36799999996</v>
      </c>
      <c r="N13" s="68" cm="1">
        <f t="array" ref="N1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155055.05399999997</v>
      </c>
      <c r="O13" s="68" cm="1">
        <f t="array" ref="O1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80200.89</v>
      </c>
      <c r="P13" s="68" cm="1">
        <f t="array" ref="P1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82339.580400000006</v>
      </c>
      <c r="Q13" s="68" cm="1">
        <f t="array" ref="Q1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80200.89</v>
      </c>
      <c r="R13" s="68" cm="1">
        <f t="array" ref="R1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13" s="68" cm="1">
        <f t="array" ref="S1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55605.950400000002</v>
      </c>
      <c r="T13" s="68" cm="1">
        <f t="array" ref="T1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13" s="68" cm="1">
        <f t="array" ref="U1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42773.807999999997</v>
      </c>
      <c r="V13" s="68" cm="1">
        <f t="array" ref="V1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54536.605199999998</v>
      </c>
      <c r="W13" s="68" cm="1">
        <f t="array" ref="W1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13" s="68" cm="1">
        <f t="array" ref="X1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13" s="68" cm="1">
        <f t="array" ref="Y1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13" s="68" cm="1">
        <f t="array" ref="Z1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13" s="68" cm="1">
        <f t="array" ref="AA1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13" s="68" cm="1">
        <f t="array" ref="AB1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13" s="68" cm="1">
        <f t="array" ref="AC1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13" s="68" cm="1">
        <f t="array" ref="AD1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13" s="2" cm="1">
        <f t="array" ref="AE1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13" s="2" cm="1">
        <f t="array" ref="AF1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13" s="2" cm="1">
        <f t="array" ref="AG1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13" s="2" cm="1">
        <f t="array" ref="AH1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13" s="2" cm="1">
        <f t="array" ref="AI1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13" s="2" cm="1">
        <f t="array" ref="AJ1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13" s="2" cm="1">
        <f t="array" ref="AK1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13" s="2" cm="1">
        <f t="array" ref="AL1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13" s="2" cm="1">
        <f t="array" ref="AM1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13" s="2" cm="1">
        <f t="array" ref="AN1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14" spans="2:40" x14ac:dyDescent="0.25">
      <c r="B14" t="str">
        <f>IFERROR(INDEX([1]!Prosjektkalkyle[Fylke], MATCH([1]!Kartleggingsplan[[#This Row],[Prosjektnavn]], [1]!Prosjektkalkyle[Prosjektnavn], 0)), "Ikke funnet")</f>
        <v>AG</v>
      </c>
      <c r="C14" s="45" cm="1">
        <f t="array" ref="C14">_xlfn.XLOOKUP(1, ([1]!Kommuner[Fylke] = Valgt_Fylke) * ([1]!Kommuner[Kommune] = [1]!Kartleggingsplan[[#This Row],[Kommune]]), [1]!Kommuner[Regionnr], "")</f>
        <v>0</v>
      </c>
      <c r="D14" s="19" t="s">
        <v>60</v>
      </c>
      <c r="E14" s="19" t="s">
        <v>62</v>
      </c>
      <c r="F14" s="20" t="str">
        <f>IFERROR(INDEX([1]!Prosjektkalkyle[Prosjekttype], MATCH([1]!Kartleggingsplan[[#This Row],[Prosjektnavn]], [1]!Prosjektkalkyle[Prosjektnavn], 0)), "Ikke funnet")</f>
        <v>FKB og laser</v>
      </c>
      <c r="G14">
        <f>IFERROR(INDEX([1]!Prosjektkalkyle[Oppstart år], MATCH([1]!Kartleggingsplan[[#This Row],[Prosjektnavn]], [1]!Prosjektkalkyle[Prosjektnavn], 0)), "Ikke funnet")</f>
        <v>2026</v>
      </c>
      <c r="H14" s="46">
        <v>312.5</v>
      </c>
      <c r="I14" s="47" t="str">
        <f>IFERROR(INDEX([1]!Prosjektkalkyle[Enhet], MATCH([1]!Kartleggingsplan[[#This Row],[Prosjektnavn]], [1]!Prosjektkalkyle[Prosjektnavn], 0)), "Ikke funnet")</f>
        <v>Km2</v>
      </c>
      <c r="J14" s="21">
        <f>IFERROR(INDEX([1]!Prosjektkalkyle[ Kalkyle enhetskostnad inkl. mva], MATCH([1]!Kartleggingsplan[[#This Row],[Prosjektnavn]], [1]!Prosjektkalkyle[Prosjektnavn], 0)), "Ikke funnet")*[1]!Kartleggingsplan[[#This Row],[Antall]]</f>
        <v>1464375</v>
      </c>
      <c r="K14" s="68" cm="1">
        <f t="array" ref="K1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102506.25</v>
      </c>
      <c r="L14" s="68" cm="1">
        <f t="array" ref="L1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109828.125</v>
      </c>
      <c r="M14" s="68" cm="1">
        <f t="array" ref="M1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497887.5</v>
      </c>
      <c r="N14" s="68" cm="1">
        <f t="array" ref="N1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212334.375</v>
      </c>
      <c r="O14" s="68" cm="1">
        <f t="array" ref="O1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109828.125</v>
      </c>
      <c r="P14" s="68" cm="1">
        <f t="array" ref="P1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112756.875</v>
      </c>
      <c r="Q14" s="68" cm="1">
        <f t="array" ref="Q1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109828.125</v>
      </c>
      <c r="R14" s="68" cm="1">
        <f t="array" ref="R1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14" s="68" cm="1">
        <f t="array" ref="S1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76147.5</v>
      </c>
      <c r="T14" s="68" cm="1">
        <f t="array" ref="T1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14" s="68" cm="1">
        <f t="array" ref="U1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58575</v>
      </c>
      <c r="V14" s="68" cm="1">
        <f t="array" ref="V1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74683.124999999985</v>
      </c>
      <c r="W14" s="68" cm="1">
        <f t="array" ref="W1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14" s="68" cm="1">
        <f t="array" ref="X1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14" s="68" cm="1">
        <f t="array" ref="Y1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14" s="68" cm="1">
        <f t="array" ref="Z1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14" s="68" cm="1">
        <f t="array" ref="AA1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14" s="68" cm="1">
        <f t="array" ref="AB1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14" s="68" cm="1">
        <f t="array" ref="AC1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14" s="68" cm="1">
        <f t="array" ref="AD1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14" s="2" cm="1">
        <f t="array" ref="AE1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14" s="2" cm="1">
        <f t="array" ref="AF1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14" s="2" cm="1">
        <f t="array" ref="AG1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14" s="2" cm="1">
        <f t="array" ref="AH1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14" s="2" cm="1">
        <f t="array" ref="AI1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14" s="2" cm="1">
        <f t="array" ref="AJ1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14" s="2" cm="1">
        <f t="array" ref="AK1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14" s="2" cm="1">
        <f t="array" ref="AL1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14" s="2" cm="1">
        <f t="array" ref="AM1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14" s="2" cm="1">
        <f t="array" ref="AN1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15" spans="2:40" x14ac:dyDescent="0.25">
      <c r="B15" t="str">
        <f>IFERROR(INDEX([1]!Prosjektkalkyle[Fylke], MATCH([1]!Kartleggingsplan[[#This Row],[Prosjektnavn]], [1]!Prosjektkalkyle[Prosjektnavn], 0)), "Ikke funnet")</f>
        <v>AG</v>
      </c>
      <c r="C15" s="45" cm="1">
        <f t="array" ref="C15">_xlfn.XLOOKUP(1, ([1]!Kommuner[Fylke] = Valgt_Fylke) * ([1]!Kommuner[Kommune] = [1]!Kartleggingsplan[[#This Row],[Kommune]]), [1]!Kommuner[Regionnr], "")</f>
        <v>0</v>
      </c>
      <c r="D15" s="19" t="s">
        <v>60</v>
      </c>
      <c r="E15" s="19" t="s">
        <v>63</v>
      </c>
      <c r="F15" s="20" t="str">
        <f>IFERROR(INDEX([1]!Prosjektkalkyle[Prosjekttype], MATCH([1]!Kartleggingsplan[[#This Row],[Prosjektnavn]], [1]!Prosjektkalkyle[Prosjektnavn], 0)), "Ikke funnet")</f>
        <v>FKB og laser</v>
      </c>
      <c r="G15">
        <f>IFERROR(INDEX([1]!Prosjektkalkyle[Oppstart år], MATCH([1]!Kartleggingsplan[[#This Row],[Prosjektnavn]], [1]!Prosjektkalkyle[Prosjektnavn], 0)), "Ikke funnet")</f>
        <v>2026</v>
      </c>
      <c r="H15" s="46">
        <v>390.5</v>
      </c>
      <c r="I15" s="47" t="str">
        <f>IFERROR(INDEX([1]!Prosjektkalkyle[Enhet], MATCH([1]!Kartleggingsplan[[#This Row],[Prosjektnavn]], [1]!Prosjektkalkyle[Prosjektnavn], 0)), "Ikke funnet")</f>
        <v>Km2</v>
      </c>
      <c r="J15" s="21">
        <f>IFERROR(INDEX([1]!Prosjektkalkyle[ Kalkyle enhetskostnad inkl. mva], MATCH([1]!Kartleggingsplan[[#This Row],[Prosjektnavn]], [1]!Prosjektkalkyle[Prosjektnavn], 0)), "Ikke funnet")*[1]!Kartleggingsplan[[#This Row],[Antall]]</f>
        <v>1829883</v>
      </c>
      <c r="K15" s="68" cm="1">
        <f t="array" ref="K1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128091.81</v>
      </c>
      <c r="L15" s="68" cm="1">
        <f t="array" ref="L1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137241.22500000001</v>
      </c>
      <c r="M15" s="68" cm="1">
        <f t="array" ref="M1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622160.22</v>
      </c>
      <c r="N15" s="68" cm="1">
        <f t="array" ref="N1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265333.03499999997</v>
      </c>
      <c r="O15" s="68" cm="1">
        <f t="array" ref="O1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137241.22500000001</v>
      </c>
      <c r="P15" s="68" cm="1">
        <f t="array" ref="P1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140900.99100000001</v>
      </c>
      <c r="Q15" s="68" cm="1">
        <f t="array" ref="Q1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137241.22500000001</v>
      </c>
      <c r="R15" s="68" cm="1">
        <f t="array" ref="R1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15" s="68" cm="1">
        <f t="array" ref="S1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95153.915999999997</v>
      </c>
      <c r="T15" s="68" cm="1">
        <f t="array" ref="T1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15" s="68" cm="1">
        <f t="array" ref="U1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73195.320000000007</v>
      </c>
      <c r="V15" s="68" cm="1">
        <f t="array" ref="V1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93324.032999999996</v>
      </c>
      <c r="W15" s="68" cm="1">
        <f t="array" ref="W1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15" s="68" cm="1">
        <f t="array" ref="X1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15" s="68" cm="1">
        <f t="array" ref="Y1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15" s="68" cm="1">
        <f t="array" ref="Z1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15" s="68" cm="1">
        <f t="array" ref="AA1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15" s="68" cm="1">
        <f t="array" ref="AB1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15" s="68" cm="1">
        <f t="array" ref="AC1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15" s="68" cm="1">
        <f t="array" ref="AD1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15" s="2" cm="1">
        <f t="array" ref="AE1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15" s="2" cm="1">
        <f t="array" ref="AF1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15" s="2" cm="1">
        <f t="array" ref="AG1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15" s="2" cm="1">
        <f t="array" ref="AH1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15" s="2" cm="1">
        <f t="array" ref="AI1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15" s="2" cm="1">
        <f t="array" ref="AJ1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15" s="2" cm="1">
        <f t="array" ref="AK1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15" s="2" cm="1">
        <f t="array" ref="AL1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15" s="2" cm="1">
        <f t="array" ref="AM1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15" s="2" cm="1">
        <f t="array" ref="AN1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16" spans="2:40" x14ac:dyDescent="0.25">
      <c r="B16" t="str">
        <f>IFERROR(INDEX([1]!Prosjektkalkyle[Fylke], MATCH([1]!Kartleggingsplan[[#This Row],[Prosjektnavn]], [1]!Prosjektkalkyle[Prosjektnavn], 0)), "Ikke funnet")</f>
        <v>AG</v>
      </c>
      <c r="C16" s="45" cm="1">
        <f t="array" ref="C16">_xlfn.XLOOKUP(1, ([1]!Kommuner[Fylke] = Valgt_Fylke) * ([1]!Kommuner[Kommune] = [1]!Kartleggingsplan[[#This Row],[Kommune]]), [1]!Kommuner[Regionnr], "")</f>
        <v>0</v>
      </c>
      <c r="D16" s="19" t="s">
        <v>60</v>
      </c>
      <c r="E16" s="19" t="s">
        <v>64</v>
      </c>
      <c r="F16" s="20" t="str">
        <f>IFERROR(INDEX([1]!Prosjektkalkyle[Prosjekttype], MATCH([1]!Kartleggingsplan[[#This Row],[Prosjektnavn]], [1]!Prosjektkalkyle[Prosjektnavn], 0)), "Ikke funnet")</f>
        <v>FKB og laser</v>
      </c>
      <c r="G16">
        <f>IFERROR(INDEX([1]!Prosjektkalkyle[Oppstart år], MATCH([1]!Kartleggingsplan[[#This Row],[Prosjektnavn]], [1]!Prosjektkalkyle[Prosjektnavn], 0)), "Ikke funnet")</f>
        <v>2026</v>
      </c>
      <c r="H16" s="46">
        <v>390.7</v>
      </c>
      <c r="I16" s="47" t="str">
        <f>IFERROR(INDEX([1]!Prosjektkalkyle[Enhet], MATCH([1]!Kartleggingsplan[[#This Row],[Prosjektnavn]], [1]!Prosjektkalkyle[Prosjektnavn], 0)), "Ikke funnet")</f>
        <v>Km2</v>
      </c>
      <c r="J16" s="21">
        <f>IFERROR(INDEX([1]!Prosjektkalkyle[ Kalkyle enhetskostnad inkl. mva], MATCH([1]!Kartleggingsplan[[#This Row],[Prosjektnavn]], [1]!Prosjektkalkyle[Prosjektnavn], 0)), "Ikke funnet")*[1]!Kartleggingsplan[[#This Row],[Antall]]</f>
        <v>1830820.2</v>
      </c>
      <c r="K16" s="68" cm="1">
        <f t="array" ref="K1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128157.414</v>
      </c>
      <c r="L16" s="68" cm="1">
        <f t="array" ref="L1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137311.51500000001</v>
      </c>
      <c r="M16" s="68" cm="1">
        <f t="array" ref="M1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622478.86800000002</v>
      </c>
      <c r="N16" s="68" cm="1">
        <f t="array" ref="N1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265468.929</v>
      </c>
      <c r="O16" s="68" cm="1">
        <f t="array" ref="O1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137311.51500000001</v>
      </c>
      <c r="P16" s="68" cm="1">
        <f t="array" ref="P1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140973.15539999999</v>
      </c>
      <c r="Q16" s="68" cm="1">
        <f t="array" ref="Q1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137311.51500000001</v>
      </c>
      <c r="R16" s="68" cm="1">
        <f t="array" ref="R1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16" s="68" cm="1">
        <f t="array" ref="S1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95202.650400000013</v>
      </c>
      <c r="T16" s="68" cm="1">
        <f t="array" ref="T1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16" s="68" cm="1">
        <f t="array" ref="U1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73232.808000000005</v>
      </c>
      <c r="V16" s="68" cm="1">
        <f t="array" ref="V1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93371.830199999997</v>
      </c>
      <c r="W16" s="68" cm="1">
        <f t="array" ref="W1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16" s="68" cm="1">
        <f t="array" ref="X1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16" s="68" cm="1">
        <f t="array" ref="Y1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16" s="68" cm="1">
        <f t="array" ref="Z1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16" s="68" cm="1">
        <f t="array" ref="AA1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16" s="68" cm="1">
        <f t="array" ref="AB1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16" s="68" cm="1">
        <f t="array" ref="AC1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16" s="68" cm="1">
        <f t="array" ref="AD1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16" s="2" cm="1">
        <f t="array" ref="AE1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16" s="2" cm="1">
        <f t="array" ref="AF1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16" s="2" cm="1">
        <f t="array" ref="AG1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16" s="2" cm="1">
        <f t="array" ref="AH1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16" s="2" cm="1">
        <f t="array" ref="AI1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16" s="2" cm="1">
        <f t="array" ref="AJ1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16" s="2" cm="1">
        <f t="array" ref="AK1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16" s="2" cm="1">
        <f t="array" ref="AL1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16" s="2" cm="1">
        <f t="array" ref="AM1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16" s="2" cm="1">
        <f t="array" ref="AN1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17" spans="2:40" x14ac:dyDescent="0.25">
      <c r="B17" t="str">
        <f>IFERROR(INDEX([1]!Prosjektkalkyle[Fylke], MATCH([1]!Kartleggingsplan[[#This Row],[Prosjektnavn]], [1]!Prosjektkalkyle[Prosjektnavn], 0)), "Ikke funnet")</f>
        <v>AG</v>
      </c>
      <c r="C17" s="45" cm="1">
        <f t="array" ref="C17">_xlfn.XLOOKUP(1, ([1]!Kommuner[Fylke] = Valgt_Fylke) * ([1]!Kommuner[Kommune] = [1]!Kartleggingsplan[[#This Row],[Kommune]]), [1]!Kommuner[Regionnr], "")</f>
        <v>0</v>
      </c>
      <c r="D17" s="19" t="s">
        <v>60</v>
      </c>
      <c r="E17" s="19" t="s">
        <v>65</v>
      </c>
      <c r="F17" s="20" t="str">
        <f>IFERROR(INDEX([1]!Prosjektkalkyle[Prosjekttype], MATCH([1]!Kartleggingsplan[[#This Row],[Prosjektnavn]], [1]!Prosjektkalkyle[Prosjektnavn], 0)), "Ikke funnet")</f>
        <v>FKB og laser</v>
      </c>
      <c r="G17">
        <f>IFERROR(INDEX([1]!Prosjektkalkyle[Oppstart år], MATCH([1]!Kartleggingsplan[[#This Row],[Prosjektnavn]], [1]!Prosjektkalkyle[Prosjektnavn], 0)), "Ikke funnet")</f>
        <v>2026</v>
      </c>
      <c r="H17" s="46">
        <v>208.2</v>
      </c>
      <c r="I17" s="47" t="str">
        <f>IFERROR(INDEX([1]!Prosjektkalkyle[Enhet], MATCH([1]!Kartleggingsplan[[#This Row],[Prosjektnavn]], [1]!Prosjektkalkyle[Prosjektnavn], 0)), "Ikke funnet")</f>
        <v>Km2</v>
      </c>
      <c r="J17" s="21">
        <f>IFERROR(INDEX([1]!Prosjektkalkyle[ Kalkyle enhetskostnad inkl. mva], MATCH([1]!Kartleggingsplan[[#This Row],[Prosjektnavn]], [1]!Prosjektkalkyle[Prosjektnavn], 0)), "Ikke funnet")*[1]!Kartleggingsplan[[#This Row],[Antall]]</f>
        <v>975625.2</v>
      </c>
      <c r="K17" s="68" cm="1">
        <f t="array" ref="K1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68293.763999999996</v>
      </c>
      <c r="L17" s="68" cm="1">
        <f t="array" ref="L1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73171.89</v>
      </c>
      <c r="M17" s="68" cm="1">
        <f t="array" ref="M1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331712.56799999997</v>
      </c>
      <c r="N17" s="68" cm="1">
        <f t="array" ref="N1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141465.65399999998</v>
      </c>
      <c r="O17" s="68" cm="1">
        <f t="array" ref="O1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73171.89</v>
      </c>
      <c r="P17" s="68" cm="1">
        <f t="array" ref="P1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75123.140400000004</v>
      </c>
      <c r="Q17" s="68" cm="1">
        <f t="array" ref="Q1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73171.89</v>
      </c>
      <c r="R17" s="68" cm="1">
        <f t="array" ref="R1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17" s="68" cm="1">
        <f t="array" ref="S1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50732.510399999999</v>
      </c>
      <c r="T17" s="68" cm="1">
        <f t="array" ref="T1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17" s="68" cm="1">
        <f t="array" ref="U1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39025.008000000002</v>
      </c>
      <c r="V17" s="68" cm="1">
        <f t="array" ref="V1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49756.885199999997</v>
      </c>
      <c r="W17" s="68" cm="1">
        <f t="array" ref="W1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17" s="68" cm="1">
        <f t="array" ref="X1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17" s="68" cm="1">
        <f t="array" ref="Y1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17" s="68" cm="1">
        <f t="array" ref="Z1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17" s="68" cm="1">
        <f t="array" ref="AA1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17" s="68" cm="1">
        <f t="array" ref="AB1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17" s="68" cm="1">
        <f t="array" ref="AC1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17" s="68" cm="1">
        <f t="array" ref="AD1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17" s="2" cm="1">
        <f t="array" ref="AE1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17" s="2" cm="1">
        <f t="array" ref="AF1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17" s="2" cm="1">
        <f t="array" ref="AG1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17" s="2" cm="1">
        <f t="array" ref="AH1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17" s="2" cm="1">
        <f t="array" ref="AI1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17" s="2" cm="1">
        <f t="array" ref="AJ1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17" s="2" cm="1">
        <f t="array" ref="AK1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17" s="2" cm="1">
        <f t="array" ref="AL1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17" s="2" cm="1">
        <f t="array" ref="AM1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17" s="2" cm="1">
        <f t="array" ref="AN1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18" spans="2:40" x14ac:dyDescent="0.25">
      <c r="B18" t="str">
        <f>IFERROR(INDEX([1]!Prosjektkalkyle[Fylke], MATCH([1]!Kartleggingsplan[[#This Row],[Prosjektnavn]], [1]!Prosjektkalkyle[Prosjektnavn], 0)), "Ikke funnet")</f>
        <v>AG</v>
      </c>
      <c r="C18" s="45" cm="1">
        <f t="array" ref="C18">_xlfn.XLOOKUP(1, ([1]!Kommuner[Fylke] = Valgt_Fylke) * ([1]!Kommuner[Kommune] = [1]!Kartleggingsplan[[#This Row],[Kommune]]), [1]!Kommuner[Regionnr], "")</f>
        <v>0</v>
      </c>
      <c r="D18" s="19" t="s">
        <v>60</v>
      </c>
      <c r="E18" s="19" t="s">
        <v>66</v>
      </c>
      <c r="F18" s="20" t="str">
        <f>IFERROR(INDEX([1]!Prosjektkalkyle[Prosjekttype], MATCH([1]!Kartleggingsplan[[#This Row],[Prosjektnavn]], [1]!Prosjektkalkyle[Prosjektnavn], 0)), "Ikke funnet")</f>
        <v>FKB og laser</v>
      </c>
      <c r="G18">
        <f>IFERROR(INDEX([1]!Prosjektkalkyle[Oppstart år], MATCH([1]!Kartleggingsplan[[#This Row],[Prosjektnavn]], [1]!Prosjektkalkyle[Prosjektnavn], 0)), "Ikke funnet")</f>
        <v>2026</v>
      </c>
      <c r="H18" s="46">
        <v>97.2</v>
      </c>
      <c r="I18" s="47" t="str">
        <f>IFERROR(INDEX([1]!Prosjektkalkyle[Enhet], MATCH([1]!Kartleggingsplan[[#This Row],[Prosjektnavn]], [1]!Prosjektkalkyle[Prosjektnavn], 0)), "Ikke funnet")</f>
        <v>Km2</v>
      </c>
      <c r="J18" s="21">
        <f>IFERROR(INDEX([1]!Prosjektkalkyle[ Kalkyle enhetskostnad inkl. mva], MATCH([1]!Kartleggingsplan[[#This Row],[Prosjektnavn]], [1]!Prosjektkalkyle[Prosjektnavn], 0)), "Ikke funnet")*[1]!Kartleggingsplan[[#This Row],[Antall]]</f>
        <v>455479.2</v>
      </c>
      <c r="K18" s="68" cm="1">
        <f t="array" ref="K18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31883.543999999998</v>
      </c>
      <c r="L18" s="68" cm="1">
        <f t="array" ref="L18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34160.94</v>
      </c>
      <c r="M18" s="68" cm="1">
        <f t="array" ref="M18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154862.92800000001</v>
      </c>
      <c r="N18" s="68" cm="1">
        <f t="array" ref="N18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66044.483999999997</v>
      </c>
      <c r="O18" s="68" cm="1">
        <f t="array" ref="O18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34160.94</v>
      </c>
      <c r="P18" s="68" cm="1">
        <f t="array" ref="P18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35071.898400000005</v>
      </c>
      <c r="Q18" s="68" cm="1">
        <f t="array" ref="Q18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34160.94</v>
      </c>
      <c r="R18" s="68" cm="1">
        <f t="array" ref="R18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18" s="68" cm="1">
        <f t="array" ref="S18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23684.918400000002</v>
      </c>
      <c r="T18" s="68" cm="1">
        <f t="array" ref="T18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18" s="68" cm="1">
        <f t="array" ref="U18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18219.168000000001</v>
      </c>
      <c r="V18" s="68" cm="1">
        <f t="array" ref="V18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23229.439200000001</v>
      </c>
      <c r="W18" s="68" cm="1">
        <f t="array" ref="W18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18" s="68" cm="1">
        <f t="array" ref="X18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18" s="68" cm="1">
        <f t="array" ref="Y18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18" s="68" cm="1">
        <f t="array" ref="Z18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18" s="68" cm="1">
        <f t="array" ref="AA18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18" s="68" cm="1">
        <f t="array" ref="AB18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18" s="68" cm="1">
        <f t="array" ref="AC18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18" s="68" cm="1">
        <f t="array" ref="AD18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18" s="2" cm="1">
        <f t="array" ref="AE18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18" s="2" cm="1">
        <f t="array" ref="AF18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18" s="2" cm="1">
        <f t="array" ref="AG18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18" s="2" cm="1">
        <f t="array" ref="AH18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18" s="2" cm="1">
        <f t="array" ref="AI18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18" s="2" cm="1">
        <f t="array" ref="AJ18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18" s="2" cm="1">
        <f t="array" ref="AK18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18" s="2" cm="1">
        <f t="array" ref="AL18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18" s="2" cm="1">
        <f t="array" ref="AM18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18" s="2" cm="1">
        <f t="array" ref="AN18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19" spans="2:40" x14ac:dyDescent="0.25">
      <c r="B19" t="str">
        <f>IFERROR(INDEX([1]!Prosjektkalkyle[Fylke], MATCH([1]!Kartleggingsplan[[#This Row],[Prosjektnavn]], [1]!Prosjektkalkyle[Prosjektnavn], 0)), "Ikke funnet")</f>
        <v>AG</v>
      </c>
      <c r="C19" s="45" cm="1">
        <f t="array" ref="C19">_xlfn.XLOOKUP(1, ([1]!Kommuner[Fylke] = Valgt_Fylke) * ([1]!Kommuner[Kommune] = [1]!Kartleggingsplan[[#This Row],[Kommune]]), [1]!Kommuner[Regionnr], "")</f>
        <v>0</v>
      </c>
      <c r="D19" s="19" t="s">
        <v>60</v>
      </c>
      <c r="E19" s="19" t="s">
        <v>67</v>
      </c>
      <c r="F19" s="20" t="str">
        <f>IFERROR(INDEX([1]!Prosjektkalkyle[Prosjekttype], MATCH([1]!Kartleggingsplan[[#This Row],[Prosjektnavn]], [1]!Prosjektkalkyle[Prosjektnavn], 0)), "Ikke funnet")</f>
        <v>FKB og laser</v>
      </c>
      <c r="G19">
        <f>IFERROR(INDEX([1]!Prosjektkalkyle[Oppstart år], MATCH([1]!Kartleggingsplan[[#This Row],[Prosjektnavn]], [1]!Prosjektkalkyle[Prosjektnavn], 0)), "Ikke funnet")</f>
        <v>2026</v>
      </c>
      <c r="H19" s="46">
        <v>107.9</v>
      </c>
      <c r="I19" s="47" t="str">
        <f>IFERROR(INDEX([1]!Prosjektkalkyle[Enhet], MATCH([1]!Kartleggingsplan[[#This Row],[Prosjektnavn]], [1]!Prosjektkalkyle[Prosjektnavn], 0)), "Ikke funnet")</f>
        <v>Km2</v>
      </c>
      <c r="J19" s="21">
        <f>IFERROR(INDEX([1]!Prosjektkalkyle[ Kalkyle enhetskostnad inkl. mva], MATCH([1]!Kartleggingsplan[[#This Row],[Prosjektnavn]], [1]!Prosjektkalkyle[Prosjektnavn], 0)), "Ikke funnet")*[1]!Kartleggingsplan[[#This Row],[Antall]]</f>
        <v>505619.4</v>
      </c>
      <c r="K19" s="68" cm="1">
        <f t="array" ref="K19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35393.358</v>
      </c>
      <c r="L19" s="68" cm="1">
        <f t="array" ref="L19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37921.455000000002</v>
      </c>
      <c r="M19" s="68" cm="1">
        <f t="array" ref="M19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171910.59600000002</v>
      </c>
      <c r="N19" s="68" cm="1">
        <f t="array" ref="N19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73314.813000000009</v>
      </c>
      <c r="O19" s="68" cm="1">
        <f t="array" ref="O19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37921.455000000002</v>
      </c>
      <c r="P19" s="68" cm="1">
        <f t="array" ref="P19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38932.693800000001</v>
      </c>
      <c r="Q19" s="68" cm="1">
        <f t="array" ref="Q19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37921.455000000002</v>
      </c>
      <c r="R19" s="68" cm="1">
        <f t="array" ref="R19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19" s="68" cm="1">
        <f t="array" ref="S19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26292.208800000004</v>
      </c>
      <c r="T19" s="68" cm="1">
        <f t="array" ref="T19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19" s="68" cm="1">
        <f t="array" ref="U19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20224.776000000002</v>
      </c>
      <c r="V19" s="68" cm="1">
        <f t="array" ref="V19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25786.589400000001</v>
      </c>
      <c r="W19" s="68" cm="1">
        <f t="array" ref="W19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19" s="68" cm="1">
        <f t="array" ref="X19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19" s="68" cm="1">
        <f t="array" ref="Y19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19" s="68" cm="1">
        <f t="array" ref="Z19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19" s="68" cm="1">
        <f t="array" ref="AA19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19" s="68" cm="1">
        <f t="array" ref="AB19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19" s="68" cm="1">
        <f t="array" ref="AC19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19" s="68" cm="1">
        <f t="array" ref="AD19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19" s="2" cm="1">
        <f t="array" ref="AE19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19" s="2" cm="1">
        <f t="array" ref="AF19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19" s="2" cm="1">
        <f t="array" ref="AG19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19" s="2" cm="1">
        <f t="array" ref="AH19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19" s="2" cm="1">
        <f t="array" ref="AI19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19" s="2" cm="1">
        <f t="array" ref="AJ19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19" s="2" cm="1">
        <f t="array" ref="AK19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19" s="2" cm="1">
        <f t="array" ref="AL19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19" s="2" cm="1">
        <f t="array" ref="AM19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19" s="2" cm="1">
        <f t="array" ref="AN19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0" spans="2:40" x14ac:dyDescent="0.25">
      <c r="B20" t="str">
        <f>IFERROR(INDEX([1]!Prosjektkalkyle[Fylke], MATCH([1]!Kartleggingsplan[[#This Row],[Prosjektnavn]], [1]!Prosjektkalkyle[Prosjektnavn], 0)), "Ikke funnet")</f>
        <v>AG</v>
      </c>
      <c r="C20" s="45" cm="1">
        <f t="array" ref="C20">_xlfn.XLOOKUP(1, ([1]!Kommuner[Fylke] = Valgt_Fylke) * ([1]!Kommuner[Kommune] = [1]!Kartleggingsplan[[#This Row],[Kommune]]), [1]!Kommuner[Regionnr], "")</f>
        <v>0</v>
      </c>
      <c r="D20" s="19" t="s">
        <v>60</v>
      </c>
      <c r="E20" s="19" t="s">
        <v>68</v>
      </c>
      <c r="F20" s="20" t="str">
        <f>IFERROR(INDEX([1]!Prosjektkalkyle[Prosjekttype], MATCH([1]!Kartleggingsplan[[#This Row],[Prosjektnavn]], [1]!Prosjektkalkyle[Prosjektnavn], 0)), "Ikke funnet")</f>
        <v>FKB og laser</v>
      </c>
      <c r="G20">
        <f>IFERROR(INDEX([1]!Prosjektkalkyle[Oppstart år], MATCH([1]!Kartleggingsplan[[#This Row],[Prosjektnavn]], [1]!Prosjektkalkyle[Prosjektnavn], 0)), "Ikke funnet")</f>
        <v>2026</v>
      </c>
      <c r="H20" s="46">
        <v>119.7</v>
      </c>
      <c r="I20" s="47" t="str">
        <f>IFERROR(INDEX([1]!Prosjektkalkyle[Enhet], MATCH([1]!Kartleggingsplan[[#This Row],[Prosjektnavn]], [1]!Prosjektkalkyle[Prosjektnavn], 0)), "Ikke funnet")</f>
        <v>Km2</v>
      </c>
      <c r="J20" s="21">
        <f>IFERROR(INDEX([1]!Prosjektkalkyle[ Kalkyle enhetskostnad inkl. mva], MATCH([1]!Kartleggingsplan[[#This Row],[Prosjektnavn]], [1]!Prosjektkalkyle[Prosjektnavn], 0)), "Ikke funnet")*[1]!Kartleggingsplan[[#This Row],[Antall]]</f>
        <v>560914.20000000007</v>
      </c>
      <c r="K20" s="68" cm="1">
        <f t="array" ref="K20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39263.994000000006</v>
      </c>
      <c r="L20" s="68" cm="1">
        <f t="array" ref="L20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42068.56500000001</v>
      </c>
      <c r="M20" s="68" cm="1">
        <f t="array" ref="M20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190710.82800000001</v>
      </c>
      <c r="N20" s="68" cm="1">
        <f t="array" ref="N20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81332.559000000008</v>
      </c>
      <c r="O20" s="68" cm="1">
        <f t="array" ref="O20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42068.56500000001</v>
      </c>
      <c r="P20" s="68" cm="1">
        <f t="array" ref="P20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43190.393400000008</v>
      </c>
      <c r="Q20" s="68" cm="1">
        <f t="array" ref="Q20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42068.56500000001</v>
      </c>
      <c r="R20" s="68" cm="1">
        <f t="array" ref="R20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0" s="68" cm="1">
        <f t="array" ref="S20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29167.538400000005</v>
      </c>
      <c r="T20" s="68" cm="1">
        <f t="array" ref="T20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0" s="68" cm="1">
        <f t="array" ref="U20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22436.568000000003</v>
      </c>
      <c r="V20" s="68" cm="1">
        <f t="array" ref="V20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28606.624199999998</v>
      </c>
      <c r="W20" s="68" cm="1">
        <f t="array" ref="W20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0" s="68" cm="1">
        <f t="array" ref="X20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0" s="68" cm="1">
        <f t="array" ref="Y20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0" s="68" cm="1">
        <f t="array" ref="Z20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0" s="68" cm="1">
        <f t="array" ref="AA20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0" s="68" cm="1">
        <f t="array" ref="AB20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0" s="68" cm="1">
        <f t="array" ref="AC20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0" s="68" cm="1">
        <f t="array" ref="AD20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0" s="2" cm="1">
        <f t="array" ref="AE20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0" s="2" cm="1">
        <f t="array" ref="AF20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0" s="2" cm="1">
        <f t="array" ref="AG20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0" s="2" cm="1">
        <f t="array" ref="AH20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0" s="2" cm="1">
        <f t="array" ref="AI20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0" s="2" cm="1">
        <f t="array" ref="AJ20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0" s="2" cm="1">
        <f t="array" ref="AK20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0" s="2" cm="1">
        <f t="array" ref="AL20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0" s="2" cm="1">
        <f t="array" ref="AM20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0" s="2" cm="1">
        <f t="array" ref="AN20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1" spans="2:40" x14ac:dyDescent="0.25">
      <c r="B21" t="str">
        <f>IFERROR(INDEX([1]!Prosjektkalkyle[Fylke], MATCH([1]!Kartleggingsplan[[#This Row],[Prosjektnavn]], [1]!Prosjektkalkyle[Prosjektnavn], 0)), "Ikke funnet")</f>
        <v>AG</v>
      </c>
      <c r="C21" s="45" cm="1">
        <f t="array" ref="C21">_xlfn.XLOOKUP(1, ([1]!Kommuner[Fylke] = Valgt_Fylke) * ([1]!Kommuner[Kommune] = [1]!Kartleggingsplan[[#This Row],[Kommune]]), [1]!Kommuner[Regionnr], "")</f>
        <v>0</v>
      </c>
      <c r="D21" s="19" t="s">
        <v>69</v>
      </c>
      <c r="E21" s="19" t="s">
        <v>70</v>
      </c>
      <c r="F21" s="20" t="str">
        <f>IFERROR(INDEX([1]!Prosjektkalkyle[Prosjekttype], MATCH([1]!Kartleggingsplan[[#This Row],[Prosjektnavn]], [1]!Prosjektkalkyle[Prosjektnavn], 0)), "Ikke funnet")</f>
        <v>FKB-C</v>
      </c>
      <c r="G21">
        <f>IFERROR(INDEX([1]!Prosjektkalkyle[Oppstart år], MATCH([1]!Kartleggingsplan[[#This Row],[Prosjektnavn]], [1]!Prosjektkalkyle[Prosjektnavn], 0)), "Ikke funnet")</f>
        <v>2026</v>
      </c>
      <c r="H21" s="46"/>
      <c r="I21" s="47" t="str">
        <f>IFERROR(INDEX([1]!Prosjektkalkyle[Enhet], MATCH([1]!Kartleggingsplan[[#This Row],[Prosjektnavn]], [1]!Prosjektkalkyle[Prosjektnavn], 0)), "Ikke funnet")</f>
        <v>Km2</v>
      </c>
      <c r="J21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1" s="68" cm="1">
        <f t="array" ref="K2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1" s="68" cm="1">
        <f t="array" ref="L2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1" s="68" cm="1">
        <f t="array" ref="M2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1" s="68" cm="1">
        <f t="array" ref="N2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1" s="68" cm="1">
        <f t="array" ref="O2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1" s="68" cm="1">
        <f t="array" ref="P2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1" s="68" cm="1">
        <f t="array" ref="Q2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1" s="68" cm="1">
        <f t="array" ref="R2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1" s="68" cm="1">
        <f t="array" ref="S2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1" s="68" cm="1">
        <f t="array" ref="T2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1" s="68" cm="1">
        <f t="array" ref="U2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1" s="68" cm="1">
        <f t="array" ref="V2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1" s="68" cm="1">
        <f t="array" ref="W2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1" s="68" cm="1">
        <f t="array" ref="X2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1" s="68" cm="1">
        <f t="array" ref="Y2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1" s="68" cm="1">
        <f t="array" ref="Z2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1" s="68" cm="1">
        <f t="array" ref="AA2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1" s="68" cm="1">
        <f t="array" ref="AB2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1" s="68" cm="1">
        <f t="array" ref="AC2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1" s="68" cm="1">
        <f t="array" ref="AD2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1" s="2" cm="1">
        <f t="array" ref="AE2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1" s="2" cm="1">
        <f t="array" ref="AF2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1" s="2" cm="1">
        <f t="array" ref="AG2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1" s="2" cm="1">
        <f t="array" ref="AH2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1" s="2" cm="1">
        <f t="array" ref="AI2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1" s="2" cm="1">
        <f t="array" ref="AJ2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1" s="2" cm="1">
        <f t="array" ref="AK2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1" s="2" cm="1">
        <f t="array" ref="AL2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1" s="2" cm="1">
        <f t="array" ref="AM2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1" s="2" cm="1">
        <f t="array" ref="AN2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2" spans="2:40" x14ac:dyDescent="0.25">
      <c r="B22" t="str">
        <f>IFERROR(INDEX([1]!Prosjektkalkyle[Fylke], MATCH([1]!Kartleggingsplan[[#This Row],[Prosjektnavn]], [1]!Prosjektkalkyle[Prosjektnavn], 0)), "Ikke funnet")</f>
        <v>AG</v>
      </c>
      <c r="C22" s="45" cm="1">
        <f t="array" ref="C22">_xlfn.XLOOKUP(1, ([1]!Kommuner[Fylke] = Valgt_Fylke) * ([1]!Kommuner[Kommune] = [1]!Kartleggingsplan[[#This Row],[Kommune]]), [1]!Kommuner[Regionnr], "")</f>
        <v>0</v>
      </c>
      <c r="D22" s="19" t="s">
        <v>69</v>
      </c>
      <c r="E22" s="19" t="s">
        <v>71</v>
      </c>
      <c r="F22" s="20" t="str">
        <f>IFERROR(INDEX([1]!Prosjektkalkyle[Prosjekttype], MATCH([1]!Kartleggingsplan[[#This Row],[Prosjektnavn]], [1]!Prosjektkalkyle[Prosjektnavn], 0)), "Ikke funnet")</f>
        <v>FKB-C</v>
      </c>
      <c r="G22">
        <f>IFERROR(INDEX([1]!Prosjektkalkyle[Oppstart år], MATCH([1]!Kartleggingsplan[[#This Row],[Prosjektnavn]], [1]!Prosjektkalkyle[Prosjektnavn], 0)), "Ikke funnet")</f>
        <v>2026</v>
      </c>
      <c r="H22" s="46"/>
      <c r="I22" s="47" t="str">
        <f>IFERROR(INDEX([1]!Prosjektkalkyle[Enhet], MATCH([1]!Kartleggingsplan[[#This Row],[Prosjektnavn]], [1]!Prosjektkalkyle[Prosjektnavn], 0)), "Ikke funnet")</f>
        <v>Km2</v>
      </c>
      <c r="J22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2" s="68" cm="1">
        <f t="array" ref="K22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2" s="68" cm="1">
        <f t="array" ref="L22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2" s="68" cm="1">
        <f t="array" ref="M22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2" s="68" cm="1">
        <f t="array" ref="N22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2" s="68" cm="1">
        <f t="array" ref="O22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2" s="68" cm="1">
        <f t="array" ref="P22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2" s="68" cm="1">
        <f t="array" ref="Q22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2" s="68" cm="1">
        <f t="array" ref="R22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2" s="68" cm="1">
        <f t="array" ref="S22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2" s="68" cm="1">
        <f t="array" ref="T22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2" s="68" cm="1">
        <f t="array" ref="U22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2" s="68" cm="1">
        <f t="array" ref="V22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2" s="68" cm="1">
        <f t="array" ref="W22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2" s="68" cm="1">
        <f t="array" ref="X22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2" s="68" cm="1">
        <f t="array" ref="Y22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2" s="68" cm="1">
        <f t="array" ref="Z22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2" s="68" cm="1">
        <f t="array" ref="AA22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2" s="68" cm="1">
        <f t="array" ref="AB22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2" s="68" cm="1">
        <f t="array" ref="AC22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2" s="68" cm="1">
        <f t="array" ref="AD22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2" s="2" cm="1">
        <f t="array" ref="AE22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2" s="2" cm="1">
        <f t="array" ref="AF22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2" s="2" cm="1">
        <f t="array" ref="AG22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2" s="2" cm="1">
        <f t="array" ref="AH22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2" s="2" cm="1">
        <f t="array" ref="AI22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2" s="2" cm="1">
        <f t="array" ref="AJ22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2" s="2" cm="1">
        <f t="array" ref="AK22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2" s="2" cm="1">
        <f t="array" ref="AL22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2" s="2" cm="1">
        <f t="array" ref="AM22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2" s="2" cm="1">
        <f t="array" ref="AN22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3" spans="2:40" x14ac:dyDescent="0.25">
      <c r="B23" t="str">
        <f>IFERROR(INDEX([1]!Prosjektkalkyle[Fylke], MATCH([1]!Kartleggingsplan[[#This Row],[Prosjektnavn]], [1]!Prosjektkalkyle[Prosjektnavn], 0)), "Ikke funnet")</f>
        <v>AG</v>
      </c>
      <c r="C23" s="45" cm="1">
        <f t="array" ref="C23">_xlfn.XLOOKUP(1, ([1]!Kommuner[Fylke] = Valgt_Fylke) * ([1]!Kommuner[Kommune] = [1]!Kartleggingsplan[[#This Row],[Kommune]]), [1]!Kommuner[Regionnr], "")</f>
        <v>0</v>
      </c>
      <c r="D23" s="19" t="s">
        <v>69</v>
      </c>
      <c r="E23" s="19" t="s">
        <v>72</v>
      </c>
      <c r="F23" s="20" t="str">
        <f>IFERROR(INDEX([1]!Prosjektkalkyle[Prosjekttype], MATCH([1]!Kartleggingsplan[[#This Row],[Prosjektnavn]], [1]!Prosjektkalkyle[Prosjektnavn], 0)), "Ikke funnet")</f>
        <v>FKB-C</v>
      </c>
      <c r="G23">
        <f>IFERROR(INDEX([1]!Prosjektkalkyle[Oppstart år], MATCH([1]!Kartleggingsplan[[#This Row],[Prosjektnavn]], [1]!Prosjektkalkyle[Prosjektnavn], 0)), "Ikke funnet")</f>
        <v>2026</v>
      </c>
      <c r="H23" s="46"/>
      <c r="I23" s="47" t="str">
        <f>IFERROR(INDEX([1]!Prosjektkalkyle[Enhet], MATCH([1]!Kartleggingsplan[[#This Row],[Prosjektnavn]], [1]!Prosjektkalkyle[Prosjektnavn], 0)), "Ikke funnet")</f>
        <v>Km2</v>
      </c>
      <c r="J23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3" s="68" cm="1">
        <f t="array" ref="K2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3" s="68" cm="1">
        <f t="array" ref="L2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3" s="68" cm="1">
        <f t="array" ref="M2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3" s="68" cm="1">
        <f t="array" ref="N2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3" s="68" cm="1">
        <f t="array" ref="O2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3" s="68" cm="1">
        <f t="array" ref="P2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3" s="68" cm="1">
        <f t="array" ref="Q2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3" s="68" cm="1">
        <f t="array" ref="R2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3" s="68" cm="1">
        <f t="array" ref="S2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3" s="68" cm="1">
        <f t="array" ref="T2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3" s="68" cm="1">
        <f t="array" ref="U2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3" s="68" cm="1">
        <f t="array" ref="V2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3" s="68" cm="1">
        <f t="array" ref="W2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3" s="68" cm="1">
        <f t="array" ref="X2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3" s="68" cm="1">
        <f t="array" ref="Y2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3" s="68" cm="1">
        <f t="array" ref="Z2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3" s="68" cm="1">
        <f t="array" ref="AA2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3" s="68" cm="1">
        <f t="array" ref="AB2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3" s="68" cm="1">
        <f t="array" ref="AC2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3" s="68" cm="1">
        <f t="array" ref="AD2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3" s="2" cm="1">
        <f t="array" ref="AE2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3" s="2" cm="1">
        <f t="array" ref="AF2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3" s="2" cm="1">
        <f t="array" ref="AG2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3" s="2" cm="1">
        <f t="array" ref="AH2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3" s="2" cm="1">
        <f t="array" ref="AI2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3" s="2" cm="1">
        <f t="array" ref="AJ2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3" s="2" cm="1">
        <f t="array" ref="AK2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3" s="2" cm="1">
        <f t="array" ref="AL2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3" s="2" cm="1">
        <f t="array" ref="AM2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3" s="2" cm="1">
        <f t="array" ref="AN2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4" spans="2:40" x14ac:dyDescent="0.25">
      <c r="B24" t="str">
        <f>IFERROR(INDEX([1]!Prosjektkalkyle[Fylke], MATCH([1]!Kartleggingsplan[[#This Row],[Prosjektnavn]], [1]!Prosjektkalkyle[Prosjektnavn], 0)), "Ikke funnet")</f>
        <v>AG</v>
      </c>
      <c r="C24" s="45" cm="1">
        <f t="array" ref="C24">_xlfn.XLOOKUP(1, ([1]!Kommuner[Fylke] = Valgt_Fylke) * ([1]!Kommuner[Kommune] = [1]!Kartleggingsplan[[#This Row],[Kommune]]), [1]!Kommuner[Regionnr], "")</f>
        <v>0</v>
      </c>
      <c r="D24" s="19" t="s">
        <v>69</v>
      </c>
      <c r="E24" s="19" t="s">
        <v>67</v>
      </c>
      <c r="F24" s="20" t="str">
        <f>IFERROR(INDEX([1]!Prosjektkalkyle[Prosjekttype], MATCH([1]!Kartleggingsplan[[#This Row],[Prosjektnavn]], [1]!Prosjektkalkyle[Prosjektnavn], 0)), "Ikke funnet")</f>
        <v>FKB-C</v>
      </c>
      <c r="G24">
        <f>IFERROR(INDEX([1]!Prosjektkalkyle[Oppstart år], MATCH([1]!Kartleggingsplan[[#This Row],[Prosjektnavn]], [1]!Prosjektkalkyle[Prosjektnavn], 0)), "Ikke funnet")</f>
        <v>2026</v>
      </c>
      <c r="H24" s="46"/>
      <c r="I24" s="47" t="str">
        <f>IFERROR(INDEX([1]!Prosjektkalkyle[Enhet], MATCH([1]!Kartleggingsplan[[#This Row],[Prosjektnavn]], [1]!Prosjektkalkyle[Prosjektnavn], 0)), "Ikke funnet")</f>
        <v>Km2</v>
      </c>
      <c r="J24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4" s="68" cm="1">
        <f t="array" ref="K2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4" s="68" cm="1">
        <f t="array" ref="L2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4" s="68" cm="1">
        <f t="array" ref="M2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4" s="68" cm="1">
        <f t="array" ref="N2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4" s="68" cm="1">
        <f t="array" ref="O2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4" s="68" cm="1">
        <f t="array" ref="P2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4" s="68" cm="1">
        <f t="array" ref="Q2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4" s="68" cm="1">
        <f t="array" ref="R2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4" s="68" cm="1">
        <f t="array" ref="S2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4" s="68" cm="1">
        <f t="array" ref="T2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4" s="68" cm="1">
        <f t="array" ref="U2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4" s="68" cm="1">
        <f t="array" ref="V2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4" s="68" cm="1">
        <f t="array" ref="W2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4" s="68" cm="1">
        <f t="array" ref="X2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4" s="68" cm="1">
        <f t="array" ref="Y2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4" s="68" cm="1">
        <f t="array" ref="Z2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4" s="68" cm="1">
        <f t="array" ref="AA2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4" s="68" cm="1">
        <f t="array" ref="AB2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4" s="68" cm="1">
        <f t="array" ref="AC2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4" s="68" cm="1">
        <f t="array" ref="AD2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4" s="2" cm="1">
        <f t="array" ref="AE2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4" s="2" cm="1">
        <f t="array" ref="AF2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4" s="2" cm="1">
        <f t="array" ref="AG2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4" s="2" cm="1">
        <f t="array" ref="AH2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4" s="2" cm="1">
        <f t="array" ref="AI2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4" s="2" cm="1">
        <f t="array" ref="AJ2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4" s="2" cm="1">
        <f t="array" ref="AK2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4" s="2" cm="1">
        <f t="array" ref="AL2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4" s="2" cm="1">
        <f t="array" ref="AM2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4" s="2" cm="1">
        <f t="array" ref="AN2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5" spans="2:40" x14ac:dyDescent="0.25">
      <c r="B25" t="str">
        <f>IFERROR(INDEX([1]!Prosjektkalkyle[Fylke], MATCH([1]!Kartleggingsplan[[#This Row],[Prosjektnavn]], [1]!Prosjektkalkyle[Prosjektnavn], 0)), "Ikke funnet")</f>
        <v>AG</v>
      </c>
      <c r="C25" s="45" cm="1">
        <f t="array" ref="C25">_xlfn.XLOOKUP(1, ([1]!Kommuner[Fylke] = Valgt_Fylke) * ([1]!Kommuner[Kommune] = [1]!Kartleggingsplan[[#This Row],[Kommune]]), [1]!Kommuner[Regionnr], "")</f>
        <v>0</v>
      </c>
      <c r="D25" s="19" t="s">
        <v>73</v>
      </c>
      <c r="E25" s="19" t="s">
        <v>70</v>
      </c>
      <c r="F25" s="20" t="str">
        <f>IFERROR(INDEX([1]!Prosjektkalkyle[Prosjekttype], MATCH([1]!Kartleggingsplan[[#This Row],[Prosjektnavn]], [1]!Prosjektkalkyle[Prosjektnavn], 0)), "Ikke funnet")</f>
        <v>AR5</v>
      </c>
      <c r="G25">
        <f>IFERROR(INDEX([1]!Prosjektkalkyle[Oppstart år], MATCH([1]!Kartleggingsplan[[#This Row],[Prosjektnavn]], [1]!Prosjektkalkyle[Prosjektnavn], 0)), "Ikke funnet")</f>
        <v>2026</v>
      </c>
      <c r="H25" s="46"/>
      <c r="I25" s="47" t="str">
        <f>IFERROR(INDEX([1]!Prosjektkalkyle[Enhet], MATCH([1]!Kartleggingsplan[[#This Row],[Prosjektnavn]], [1]!Prosjektkalkyle[Prosjektnavn], 0)), "Ikke funnet")</f>
        <v>Km2</v>
      </c>
      <c r="J25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5" s="68" cm="1">
        <f t="array" ref="K2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5" s="68" cm="1">
        <f t="array" ref="L2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5" s="68" cm="1">
        <f t="array" ref="M2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5" s="68" cm="1">
        <f t="array" ref="N2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5" s="68" cm="1">
        <f t="array" ref="O2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5" s="68" cm="1">
        <f t="array" ref="P2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5" s="68" cm="1">
        <f t="array" ref="Q2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5" s="68" cm="1">
        <f t="array" ref="R2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5" s="68" cm="1">
        <f t="array" ref="S2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5" s="68" cm="1">
        <f t="array" ref="T2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5" s="68" cm="1">
        <f t="array" ref="U2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5" s="68" cm="1">
        <f t="array" ref="V2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5" s="68" cm="1">
        <f t="array" ref="W2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5" s="68" cm="1">
        <f t="array" ref="X2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5" s="68" cm="1">
        <f t="array" ref="Y2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5" s="68" cm="1">
        <f t="array" ref="Z2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5" s="68" cm="1">
        <f t="array" ref="AA2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5" s="68" cm="1">
        <f t="array" ref="AB2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5" s="68" cm="1">
        <f t="array" ref="AC2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5" s="68" cm="1">
        <f t="array" ref="AD2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5" s="2" cm="1">
        <f t="array" ref="AE2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5" s="2" cm="1">
        <f t="array" ref="AF2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5" s="2" cm="1">
        <f t="array" ref="AG2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5" s="2" cm="1">
        <f t="array" ref="AH2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5" s="2" cm="1">
        <f t="array" ref="AI2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5" s="2" cm="1">
        <f t="array" ref="AJ2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5" s="2" cm="1">
        <f t="array" ref="AK2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5" s="2" cm="1">
        <f t="array" ref="AL2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5" s="2" cm="1">
        <f t="array" ref="AM2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5" s="2" cm="1">
        <f t="array" ref="AN2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6" spans="2:40" x14ac:dyDescent="0.25">
      <c r="B26" t="str">
        <f>IFERROR(INDEX([1]!Prosjektkalkyle[Fylke], MATCH([1]!Kartleggingsplan[[#This Row],[Prosjektnavn]], [1]!Prosjektkalkyle[Prosjektnavn], 0)), "Ikke funnet")</f>
        <v>AG</v>
      </c>
      <c r="C26" s="45" cm="1">
        <f t="array" ref="C26">_xlfn.XLOOKUP(1, ([1]!Kommuner[Fylke] = Valgt_Fylke) * ([1]!Kommuner[Kommune] = [1]!Kartleggingsplan[[#This Row],[Kommune]]), [1]!Kommuner[Regionnr], "")</f>
        <v>0</v>
      </c>
      <c r="D26" s="19" t="s">
        <v>73</v>
      </c>
      <c r="E26" s="19" t="s">
        <v>71</v>
      </c>
      <c r="F26" s="20" t="str">
        <f>IFERROR(INDEX([1]!Prosjektkalkyle[Prosjekttype], MATCH([1]!Kartleggingsplan[[#This Row],[Prosjektnavn]], [1]!Prosjektkalkyle[Prosjektnavn], 0)), "Ikke funnet")</f>
        <v>AR5</v>
      </c>
      <c r="G26">
        <f>IFERROR(INDEX([1]!Prosjektkalkyle[Oppstart år], MATCH([1]!Kartleggingsplan[[#This Row],[Prosjektnavn]], [1]!Prosjektkalkyle[Prosjektnavn], 0)), "Ikke funnet")</f>
        <v>2026</v>
      </c>
      <c r="H26" s="46"/>
      <c r="I26" s="47" t="str">
        <f>IFERROR(INDEX([1]!Prosjektkalkyle[Enhet], MATCH([1]!Kartleggingsplan[[#This Row],[Prosjektnavn]], [1]!Prosjektkalkyle[Prosjektnavn], 0)), "Ikke funnet")</f>
        <v>Km2</v>
      </c>
      <c r="J26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6" s="68" cm="1">
        <f t="array" ref="K2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6" s="68" cm="1">
        <f t="array" ref="L2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6" s="68" cm="1">
        <f t="array" ref="M2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6" s="68" cm="1">
        <f t="array" ref="N2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6" s="68" cm="1">
        <f t="array" ref="O2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6" s="68" cm="1">
        <f t="array" ref="P2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6" s="68" cm="1">
        <f t="array" ref="Q2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6" s="68" cm="1">
        <f t="array" ref="R2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6" s="68" cm="1">
        <f t="array" ref="S2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6" s="68" cm="1">
        <f t="array" ref="T2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6" s="68" cm="1">
        <f t="array" ref="U2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6" s="68" cm="1">
        <f t="array" ref="V2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6" s="68" cm="1">
        <f t="array" ref="W2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6" s="68" cm="1">
        <f t="array" ref="X2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6" s="68" cm="1">
        <f t="array" ref="Y2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6" s="68" cm="1">
        <f t="array" ref="Z2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6" s="68" cm="1">
        <f t="array" ref="AA2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6" s="68" cm="1">
        <f t="array" ref="AB2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6" s="68" cm="1">
        <f t="array" ref="AC2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6" s="68" cm="1">
        <f t="array" ref="AD2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6" s="2" cm="1">
        <f t="array" ref="AE2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6" s="2" cm="1">
        <f t="array" ref="AF2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6" s="2" cm="1">
        <f t="array" ref="AG2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6" s="2" cm="1">
        <f t="array" ref="AH2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6" s="2" cm="1">
        <f t="array" ref="AI2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6" s="2" cm="1">
        <f t="array" ref="AJ2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6" s="2" cm="1">
        <f t="array" ref="AK2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6" s="2" cm="1">
        <f t="array" ref="AL2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6" s="2" cm="1">
        <f t="array" ref="AM2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6" s="2" cm="1">
        <f t="array" ref="AN2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7" spans="2:40" x14ac:dyDescent="0.25">
      <c r="B27" t="str">
        <f>IFERROR(INDEX([1]!Prosjektkalkyle[Fylke], MATCH([1]!Kartleggingsplan[[#This Row],[Prosjektnavn]], [1]!Prosjektkalkyle[Prosjektnavn], 0)), "Ikke funnet")</f>
        <v>AG</v>
      </c>
      <c r="C27" s="45" cm="1">
        <f t="array" ref="C27">_xlfn.XLOOKUP(1, ([1]!Kommuner[Fylke] = Valgt_Fylke) * ([1]!Kommuner[Kommune] = [1]!Kartleggingsplan[[#This Row],[Kommune]]), [1]!Kommuner[Regionnr], "")</f>
        <v>0</v>
      </c>
      <c r="D27" s="19" t="s">
        <v>73</v>
      </c>
      <c r="E27" s="19" t="s">
        <v>72</v>
      </c>
      <c r="F27" s="20" t="str">
        <f>IFERROR(INDEX([1]!Prosjektkalkyle[Prosjekttype], MATCH([1]!Kartleggingsplan[[#This Row],[Prosjektnavn]], [1]!Prosjektkalkyle[Prosjektnavn], 0)), "Ikke funnet")</f>
        <v>AR5</v>
      </c>
      <c r="G27">
        <f>IFERROR(INDEX([1]!Prosjektkalkyle[Oppstart år], MATCH([1]!Kartleggingsplan[[#This Row],[Prosjektnavn]], [1]!Prosjektkalkyle[Prosjektnavn], 0)), "Ikke funnet")</f>
        <v>2026</v>
      </c>
      <c r="H27" s="46"/>
      <c r="I27" s="47" t="str">
        <f>IFERROR(INDEX([1]!Prosjektkalkyle[Enhet], MATCH([1]!Kartleggingsplan[[#This Row],[Prosjektnavn]], [1]!Prosjektkalkyle[Prosjektnavn], 0)), "Ikke funnet")</f>
        <v>Km2</v>
      </c>
      <c r="J27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7" s="68" cm="1">
        <f t="array" ref="K2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7" s="68" cm="1">
        <f t="array" ref="L2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7" s="68" cm="1">
        <f t="array" ref="M2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7" s="68" cm="1">
        <f t="array" ref="N2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7" s="68" cm="1">
        <f t="array" ref="O2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7" s="68" cm="1">
        <f t="array" ref="P2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7" s="68" cm="1">
        <f t="array" ref="Q2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7" s="68" cm="1">
        <f t="array" ref="R2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7" s="68" cm="1">
        <f t="array" ref="S2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7" s="68" cm="1">
        <f t="array" ref="T2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7" s="68" cm="1">
        <f t="array" ref="U2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7" s="68" cm="1">
        <f t="array" ref="V2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7" s="68" cm="1">
        <f t="array" ref="W2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7" s="68" cm="1">
        <f t="array" ref="X2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7" s="68" cm="1">
        <f t="array" ref="Y2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7" s="68" cm="1">
        <f t="array" ref="Z2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7" s="68" cm="1">
        <f t="array" ref="AA2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7" s="68" cm="1">
        <f t="array" ref="AB2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7" s="68" cm="1">
        <f t="array" ref="AC2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7" s="68" cm="1">
        <f t="array" ref="AD2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7" s="2" cm="1">
        <f t="array" ref="AE2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7" s="2" cm="1">
        <f t="array" ref="AF2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7" s="2" cm="1">
        <f t="array" ref="AG2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7" s="2" cm="1">
        <f t="array" ref="AH2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7" s="2" cm="1">
        <f t="array" ref="AI2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7" s="2" cm="1">
        <f t="array" ref="AJ2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7" s="2" cm="1">
        <f t="array" ref="AK2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7" s="2" cm="1">
        <f t="array" ref="AL2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7" s="2" cm="1">
        <f t="array" ref="AM2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7" s="2" cm="1">
        <f t="array" ref="AN2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8" spans="2:40" x14ac:dyDescent="0.25">
      <c r="B28" t="str">
        <f>IFERROR(INDEX([1]!Prosjektkalkyle[Fylke], MATCH([1]!Kartleggingsplan[[#This Row],[Prosjektnavn]], [1]!Prosjektkalkyle[Prosjektnavn], 0)), "Ikke funnet")</f>
        <v>AG</v>
      </c>
      <c r="C28" s="45" cm="1">
        <f t="array" ref="C28">_xlfn.XLOOKUP(1, ([1]!Kommuner[Fylke] = Valgt_Fylke) * ([1]!Kommuner[Kommune] = [1]!Kartleggingsplan[[#This Row],[Kommune]]), [1]!Kommuner[Regionnr], "")</f>
        <v>0</v>
      </c>
      <c r="D28" s="19" t="s">
        <v>73</v>
      </c>
      <c r="E28" s="19" t="s">
        <v>67</v>
      </c>
      <c r="F28" s="20" t="str">
        <f>IFERROR(INDEX([1]!Prosjektkalkyle[Prosjekttype], MATCH([1]!Kartleggingsplan[[#This Row],[Prosjektnavn]], [1]!Prosjektkalkyle[Prosjektnavn], 0)), "Ikke funnet")</f>
        <v>AR5</v>
      </c>
      <c r="G28">
        <f>IFERROR(INDEX([1]!Prosjektkalkyle[Oppstart år], MATCH([1]!Kartleggingsplan[[#This Row],[Prosjektnavn]], [1]!Prosjektkalkyle[Prosjektnavn], 0)), "Ikke funnet")</f>
        <v>2026</v>
      </c>
      <c r="H28" s="46"/>
      <c r="I28" s="47" t="str">
        <f>IFERROR(INDEX([1]!Prosjektkalkyle[Enhet], MATCH([1]!Kartleggingsplan[[#This Row],[Prosjektnavn]], [1]!Prosjektkalkyle[Prosjektnavn], 0)), "Ikke funnet")</f>
        <v>Km2</v>
      </c>
      <c r="J28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8" s="68" cm="1">
        <f t="array" ref="K28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8" s="68" cm="1">
        <f t="array" ref="L28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8" s="68" cm="1">
        <f t="array" ref="M28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8" s="68" cm="1">
        <f t="array" ref="N28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8" s="68" cm="1">
        <f t="array" ref="O28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8" s="68" cm="1">
        <f t="array" ref="P28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8" s="68" cm="1">
        <f t="array" ref="Q28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8" s="68" cm="1">
        <f t="array" ref="R28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8" s="68" cm="1">
        <f t="array" ref="S28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8" s="68" cm="1">
        <f t="array" ref="T28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8" s="68" cm="1">
        <f t="array" ref="U28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8" s="68" cm="1">
        <f t="array" ref="V28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8" s="68" cm="1">
        <f t="array" ref="W28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8" s="68" cm="1">
        <f t="array" ref="X28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8" s="68" cm="1">
        <f t="array" ref="Y28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8" s="68" cm="1">
        <f t="array" ref="Z28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8" s="68" cm="1">
        <f t="array" ref="AA28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8" s="68" cm="1">
        <f t="array" ref="AB28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8" s="68" cm="1">
        <f t="array" ref="AC28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8" s="68" cm="1">
        <f t="array" ref="AD28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8" s="2" cm="1">
        <f t="array" ref="AE28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8" s="2" cm="1">
        <f t="array" ref="AF28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8" s="2" cm="1">
        <f t="array" ref="AG28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8" s="2" cm="1">
        <f t="array" ref="AH28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8" s="2" cm="1">
        <f t="array" ref="AI28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8" s="2" cm="1">
        <f t="array" ref="AJ28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8" s="2" cm="1">
        <f t="array" ref="AK28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8" s="2" cm="1">
        <f t="array" ref="AL28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8" s="2" cm="1">
        <f t="array" ref="AM28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8" s="2" cm="1">
        <f t="array" ref="AN28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29" spans="2:40" x14ac:dyDescent="0.25">
      <c r="B29" t="str">
        <f>IFERROR(INDEX([1]!Prosjektkalkyle[Fylke], MATCH([1]!Kartleggingsplan[[#This Row],[Prosjektnavn]], [1]!Prosjektkalkyle[Prosjektnavn], 0)), "Ikke funnet")</f>
        <v>AG</v>
      </c>
      <c r="C29" s="45" cm="1">
        <f t="array" ref="C29">_xlfn.XLOOKUP(1, ([1]!Kommuner[Fylke] = Valgt_Fylke) * ([1]!Kommuner[Kommune] = [1]!Kartleggingsplan[[#This Row],[Kommune]]), [1]!Kommuner[Regionnr], "")</f>
        <v>0</v>
      </c>
      <c r="D29" s="19" t="s">
        <v>74</v>
      </c>
      <c r="E29" s="19" t="s">
        <v>75</v>
      </c>
      <c r="F29" s="20" t="str">
        <f>IFERROR(INDEX([1]!Prosjektkalkyle[Prosjekttype], MATCH([1]!Kartleggingsplan[[#This Row],[Prosjektnavn]], [1]!Prosjektkalkyle[Prosjektnavn], 0)), "Ikke funnet")</f>
        <v>FKB-kartlegging</v>
      </c>
      <c r="G29">
        <f>IFERROR(INDEX([1]!Prosjektkalkyle[Oppstart år], MATCH([1]!Kartleggingsplan[[#This Row],[Prosjektnavn]], [1]!Prosjektkalkyle[Prosjektnavn], 0)), "Ikke funnet")</f>
        <v>2027</v>
      </c>
      <c r="H29" s="46"/>
      <c r="I29" s="47">
        <f>IFERROR(INDEX([1]!Prosjektkalkyle[Enhet], MATCH([1]!Kartleggingsplan[[#This Row],[Prosjektnavn]], [1]!Prosjektkalkyle[Prosjektnavn], 0)), "Ikke funnet")</f>
        <v>0</v>
      </c>
      <c r="J29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29" s="68" cm="1">
        <f t="array" ref="K29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29" s="68" cm="1">
        <f t="array" ref="L29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29" s="68" cm="1">
        <f t="array" ref="M29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29" s="68" cm="1">
        <f t="array" ref="N29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29" s="68" cm="1">
        <f t="array" ref="O29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29" s="68" cm="1">
        <f t="array" ref="P29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29" s="68" cm="1">
        <f t="array" ref="Q29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29" s="68" cm="1">
        <f t="array" ref="R29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29" s="68" cm="1">
        <f t="array" ref="S29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29" s="68" cm="1">
        <f t="array" ref="T29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29" s="68" cm="1">
        <f t="array" ref="U29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29" s="68" cm="1">
        <f t="array" ref="V29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29" s="68" cm="1">
        <f t="array" ref="W29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29" s="68" cm="1">
        <f t="array" ref="X29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29" s="68" cm="1">
        <f t="array" ref="Y29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29" s="68" cm="1">
        <f t="array" ref="Z29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29" s="68" cm="1">
        <f t="array" ref="AA29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29" s="68" cm="1">
        <f t="array" ref="AB29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29" s="68" cm="1">
        <f t="array" ref="AC29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29" s="68" cm="1">
        <f t="array" ref="AD29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29" s="2" cm="1">
        <f t="array" ref="AE29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29" s="2" cm="1">
        <f t="array" ref="AF29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29" s="2" cm="1">
        <f t="array" ref="AG29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29" s="2" cm="1">
        <f t="array" ref="AH29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29" s="2" cm="1">
        <f t="array" ref="AI29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29" s="2" cm="1">
        <f t="array" ref="AJ29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29" s="2" cm="1">
        <f t="array" ref="AK29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29" s="2" cm="1">
        <f t="array" ref="AL29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29" s="2" cm="1">
        <f t="array" ref="AM29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29" s="2" cm="1">
        <f t="array" ref="AN29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0" spans="2:40" x14ac:dyDescent="0.25">
      <c r="B30" t="str">
        <f>IFERROR(INDEX([1]!Prosjektkalkyle[Fylke], MATCH([1]!Kartleggingsplan[[#This Row],[Prosjektnavn]], [1]!Prosjektkalkyle[Prosjektnavn], 0)), "Ikke funnet")</f>
        <v>AG</v>
      </c>
      <c r="C30" s="45" cm="1">
        <f t="array" ref="C30">_xlfn.XLOOKUP(1, ([1]!Kommuner[Fylke] = Valgt_Fylke) * ([1]!Kommuner[Kommune] = [1]!Kartleggingsplan[[#This Row],[Kommune]]), [1]!Kommuner[Regionnr], "")</f>
        <v>0</v>
      </c>
      <c r="D30" s="19" t="s">
        <v>74</v>
      </c>
      <c r="E30" s="19" t="s">
        <v>76</v>
      </c>
      <c r="F30" s="20" t="str">
        <f>IFERROR(INDEX([1]!Prosjektkalkyle[Prosjekttype], MATCH([1]!Kartleggingsplan[[#This Row],[Prosjektnavn]], [1]!Prosjektkalkyle[Prosjektnavn], 0)), "Ikke funnet")</f>
        <v>FKB-kartlegging</v>
      </c>
      <c r="G30">
        <f>IFERROR(INDEX([1]!Prosjektkalkyle[Oppstart år], MATCH([1]!Kartleggingsplan[[#This Row],[Prosjektnavn]], [1]!Prosjektkalkyle[Prosjektnavn], 0)), "Ikke funnet")</f>
        <v>2027</v>
      </c>
      <c r="H30" s="46"/>
      <c r="I30" s="47">
        <f>IFERROR(INDEX([1]!Prosjektkalkyle[Enhet], MATCH([1]!Kartleggingsplan[[#This Row],[Prosjektnavn]], [1]!Prosjektkalkyle[Prosjektnavn], 0)), "Ikke funnet")</f>
        <v>0</v>
      </c>
      <c r="J30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0" s="68" cm="1">
        <f t="array" ref="K30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0" s="68" cm="1">
        <f t="array" ref="L30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0" s="68" cm="1">
        <f t="array" ref="M30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0" s="68" cm="1">
        <f t="array" ref="N30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0" s="68" cm="1">
        <f t="array" ref="O30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0" s="68" cm="1">
        <f t="array" ref="P30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0" s="68" cm="1">
        <f t="array" ref="Q30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0" s="68" cm="1">
        <f t="array" ref="R30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0" s="68" cm="1">
        <f t="array" ref="S30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0" s="68" cm="1">
        <f t="array" ref="T30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0" s="68" cm="1">
        <f t="array" ref="U30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0" s="68" cm="1">
        <f t="array" ref="V30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0" s="68" cm="1">
        <f t="array" ref="W30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0" s="68" cm="1">
        <f t="array" ref="X30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0" s="68" cm="1">
        <f t="array" ref="Y30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0" s="68" cm="1">
        <f t="array" ref="Z30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0" s="68" cm="1">
        <f t="array" ref="AA30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0" s="68" cm="1">
        <f t="array" ref="AB30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0" s="68" cm="1">
        <f t="array" ref="AC30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0" s="68" cm="1">
        <f t="array" ref="AD30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0" s="2" cm="1">
        <f t="array" ref="AE30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0" s="2" cm="1">
        <f t="array" ref="AF30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0" s="2" cm="1">
        <f t="array" ref="AG30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0" s="2" cm="1">
        <f t="array" ref="AH30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0" s="2" cm="1">
        <f t="array" ref="AI30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0" s="2" cm="1">
        <f t="array" ref="AJ30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0" s="2" cm="1">
        <f t="array" ref="AK30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0" s="2" cm="1">
        <f t="array" ref="AL30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0" s="2" cm="1">
        <f t="array" ref="AM30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0" s="2" cm="1">
        <f t="array" ref="AN30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1" spans="2:40" x14ac:dyDescent="0.25">
      <c r="B31" t="str">
        <f>IFERROR(INDEX([1]!Prosjektkalkyle[Fylke], MATCH([1]!Kartleggingsplan[[#This Row],[Prosjektnavn]], [1]!Prosjektkalkyle[Prosjektnavn], 0)), "Ikke funnet")</f>
        <v>AG</v>
      </c>
      <c r="C31" s="45" cm="1">
        <f t="array" ref="C31">_xlfn.XLOOKUP(1, ([1]!Kommuner[Fylke] = Valgt_Fylke) * ([1]!Kommuner[Kommune] = [1]!Kartleggingsplan[[#This Row],[Kommune]]), [1]!Kommuner[Regionnr], "")</f>
        <v>0</v>
      </c>
      <c r="D31" s="19" t="s">
        <v>74</v>
      </c>
      <c r="E31" s="19" t="s">
        <v>77</v>
      </c>
      <c r="F31" s="20" t="str">
        <f>IFERROR(INDEX([1]!Prosjektkalkyle[Prosjekttype], MATCH([1]!Kartleggingsplan[[#This Row],[Prosjektnavn]], [1]!Prosjektkalkyle[Prosjektnavn], 0)), "Ikke funnet")</f>
        <v>FKB-kartlegging</v>
      </c>
      <c r="G31">
        <f>IFERROR(INDEX([1]!Prosjektkalkyle[Oppstart år], MATCH([1]!Kartleggingsplan[[#This Row],[Prosjektnavn]], [1]!Prosjektkalkyle[Prosjektnavn], 0)), "Ikke funnet")</f>
        <v>2027</v>
      </c>
      <c r="H31" s="46"/>
      <c r="I31" s="47">
        <f>IFERROR(INDEX([1]!Prosjektkalkyle[Enhet], MATCH([1]!Kartleggingsplan[[#This Row],[Prosjektnavn]], [1]!Prosjektkalkyle[Prosjektnavn], 0)), "Ikke funnet")</f>
        <v>0</v>
      </c>
      <c r="J31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1" s="68" cm="1">
        <f t="array" ref="K3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1" s="68" cm="1">
        <f t="array" ref="L3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1" s="68" cm="1">
        <f t="array" ref="M3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1" s="68" cm="1">
        <f t="array" ref="N3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1" s="68" cm="1">
        <f t="array" ref="O3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1" s="68" cm="1">
        <f t="array" ref="P3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1" s="68" cm="1">
        <f t="array" ref="Q3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1" s="68" cm="1">
        <f t="array" ref="R3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1" s="68" cm="1">
        <f t="array" ref="S3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1" s="68" cm="1">
        <f t="array" ref="T3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1" s="68" cm="1">
        <f t="array" ref="U3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1" s="68" cm="1">
        <f t="array" ref="V3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1" s="68" cm="1">
        <f t="array" ref="W3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1" s="68" cm="1">
        <f t="array" ref="X3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1" s="68" cm="1">
        <f t="array" ref="Y3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1" s="68" cm="1">
        <f t="array" ref="Z3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1" s="68" cm="1">
        <f t="array" ref="AA3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1" s="68" cm="1">
        <f t="array" ref="AB3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1" s="68" cm="1">
        <f t="array" ref="AC3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1" s="68" cm="1">
        <f t="array" ref="AD3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1" s="2" cm="1">
        <f t="array" ref="AE3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1" s="2" cm="1">
        <f t="array" ref="AF3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1" s="2" cm="1">
        <f t="array" ref="AG3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1" s="2" cm="1">
        <f t="array" ref="AH3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1" s="2" cm="1">
        <f t="array" ref="AI3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1" s="2" cm="1">
        <f t="array" ref="AJ3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1" s="2" cm="1">
        <f t="array" ref="AK3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1" s="2" cm="1">
        <f t="array" ref="AL3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1" s="2" cm="1">
        <f t="array" ref="AM3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1" s="2" cm="1">
        <f t="array" ref="AN3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2" spans="2:40" x14ac:dyDescent="0.25">
      <c r="B32" t="str">
        <f>IFERROR(INDEX([1]!Prosjektkalkyle[Fylke], MATCH([1]!Kartleggingsplan[[#This Row],[Prosjektnavn]], [1]!Prosjektkalkyle[Prosjektnavn], 0)), "Ikke funnet")</f>
        <v>AG</v>
      </c>
      <c r="C32" s="45" cm="1">
        <f t="array" ref="C32">_xlfn.XLOOKUP(1, ([1]!Kommuner[Fylke] = Valgt_Fylke) * ([1]!Kommuner[Kommune] = [1]!Kartleggingsplan[[#This Row],[Kommune]]), [1]!Kommuner[Regionnr], "")</f>
        <v>0</v>
      </c>
      <c r="D32" s="19" t="s">
        <v>74</v>
      </c>
      <c r="E32" s="19" t="s">
        <v>78</v>
      </c>
      <c r="F32" s="20" t="str">
        <f>IFERROR(INDEX([1]!Prosjektkalkyle[Prosjekttype], MATCH([1]!Kartleggingsplan[[#This Row],[Prosjektnavn]], [1]!Prosjektkalkyle[Prosjektnavn], 0)), "Ikke funnet")</f>
        <v>FKB-kartlegging</v>
      </c>
      <c r="G32">
        <f>IFERROR(INDEX([1]!Prosjektkalkyle[Oppstart år], MATCH([1]!Kartleggingsplan[[#This Row],[Prosjektnavn]], [1]!Prosjektkalkyle[Prosjektnavn], 0)), "Ikke funnet")</f>
        <v>2027</v>
      </c>
      <c r="H32" s="46"/>
      <c r="I32" s="47">
        <f>IFERROR(INDEX([1]!Prosjektkalkyle[Enhet], MATCH([1]!Kartleggingsplan[[#This Row],[Prosjektnavn]], [1]!Prosjektkalkyle[Prosjektnavn], 0)), "Ikke funnet")</f>
        <v>0</v>
      </c>
      <c r="J32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2" s="68" cm="1">
        <f t="array" ref="K32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2" s="68" cm="1">
        <f t="array" ref="L32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2" s="68" cm="1">
        <f t="array" ref="M32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2" s="68" cm="1">
        <f t="array" ref="N32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2" s="68" cm="1">
        <f t="array" ref="O32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2" s="68" cm="1">
        <f t="array" ref="P32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2" s="68" cm="1">
        <f t="array" ref="Q32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2" s="68" cm="1">
        <f t="array" ref="R32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2" s="68" cm="1">
        <f t="array" ref="S32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2" s="68" cm="1">
        <f t="array" ref="T32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2" s="68" cm="1">
        <f t="array" ref="U32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2" s="68" cm="1">
        <f t="array" ref="V32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2" s="68" cm="1">
        <f t="array" ref="W32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2" s="68" cm="1">
        <f t="array" ref="X32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2" s="68" cm="1">
        <f t="array" ref="Y32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2" s="68" cm="1">
        <f t="array" ref="Z32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2" s="68" cm="1">
        <f t="array" ref="AA32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2" s="68" cm="1">
        <f t="array" ref="AB32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2" s="68" cm="1">
        <f t="array" ref="AC32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2" s="68" cm="1">
        <f t="array" ref="AD32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2" s="2" cm="1">
        <f t="array" ref="AE32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2" s="2" cm="1">
        <f t="array" ref="AF32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2" s="2" cm="1">
        <f t="array" ref="AG32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2" s="2" cm="1">
        <f t="array" ref="AH32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2" s="2" cm="1">
        <f t="array" ref="AI32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2" s="2" cm="1">
        <f t="array" ref="AJ32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2" s="2" cm="1">
        <f t="array" ref="AK32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2" s="2" cm="1">
        <f t="array" ref="AL32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2" s="2" cm="1">
        <f t="array" ref="AM32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2" s="2" cm="1">
        <f t="array" ref="AN32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3" spans="2:40" x14ac:dyDescent="0.25">
      <c r="B33" t="str">
        <f>IFERROR(INDEX([1]!Prosjektkalkyle[Fylke], MATCH([1]!Kartleggingsplan[[#This Row],[Prosjektnavn]], [1]!Prosjektkalkyle[Prosjektnavn], 0)), "Ikke funnet")</f>
        <v>AG</v>
      </c>
      <c r="C33" s="45" cm="1">
        <f t="array" ref="C33">_xlfn.XLOOKUP(1, ([1]!Kommuner[Fylke] = Valgt_Fylke) * ([1]!Kommuner[Kommune] = [1]!Kartleggingsplan[[#This Row],[Kommune]]), [1]!Kommuner[Regionnr], "")</f>
        <v>0</v>
      </c>
      <c r="D33" s="19" t="s">
        <v>74</v>
      </c>
      <c r="E33" s="19" t="s">
        <v>68</v>
      </c>
      <c r="F33" s="20" t="str">
        <f>IFERROR(INDEX([1]!Prosjektkalkyle[Prosjekttype], MATCH([1]!Kartleggingsplan[[#This Row],[Prosjektnavn]], [1]!Prosjektkalkyle[Prosjektnavn], 0)), "Ikke funnet")</f>
        <v>FKB-kartlegging</v>
      </c>
      <c r="G33">
        <f>IFERROR(INDEX([1]!Prosjektkalkyle[Oppstart år], MATCH([1]!Kartleggingsplan[[#This Row],[Prosjektnavn]], [1]!Prosjektkalkyle[Prosjektnavn], 0)), "Ikke funnet")</f>
        <v>2027</v>
      </c>
      <c r="H33" s="46"/>
      <c r="I33" s="47">
        <f>IFERROR(INDEX([1]!Prosjektkalkyle[Enhet], MATCH([1]!Kartleggingsplan[[#This Row],[Prosjektnavn]], [1]!Prosjektkalkyle[Prosjektnavn], 0)), "Ikke funnet")</f>
        <v>0</v>
      </c>
      <c r="J33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3" s="68" cm="1">
        <f t="array" ref="K3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3" s="68" cm="1">
        <f t="array" ref="L3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3" s="68" cm="1">
        <f t="array" ref="M3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3" s="68" cm="1">
        <f t="array" ref="N3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3" s="68" cm="1">
        <f t="array" ref="O3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3" s="68" cm="1">
        <f t="array" ref="P3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3" s="68" cm="1">
        <f t="array" ref="Q3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3" s="68" cm="1">
        <f t="array" ref="R3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3" s="68" cm="1">
        <f t="array" ref="S3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3" s="68" cm="1">
        <f t="array" ref="T3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3" s="68" cm="1">
        <f t="array" ref="U3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3" s="68" cm="1">
        <f t="array" ref="V3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3" s="68" cm="1">
        <f t="array" ref="W3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3" s="68" cm="1">
        <f t="array" ref="X3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3" s="68" cm="1">
        <f t="array" ref="Y3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3" s="68" cm="1">
        <f t="array" ref="Z3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3" s="68" cm="1">
        <f t="array" ref="AA3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3" s="68" cm="1">
        <f t="array" ref="AB3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3" s="68" cm="1">
        <f t="array" ref="AC3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3" s="68" cm="1">
        <f t="array" ref="AD3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3" s="2" cm="1">
        <f t="array" ref="AE3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3" s="2" cm="1">
        <f t="array" ref="AF3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3" s="2" cm="1">
        <f t="array" ref="AG3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3" s="2" cm="1">
        <f t="array" ref="AH3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3" s="2" cm="1">
        <f t="array" ref="AI3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3" s="2" cm="1">
        <f t="array" ref="AJ3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3" s="2" cm="1">
        <f t="array" ref="AK3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3" s="2" cm="1">
        <f t="array" ref="AL3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3" s="2" cm="1">
        <f t="array" ref="AM3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3" s="2" cm="1">
        <f t="array" ref="AN3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4" spans="2:40" x14ac:dyDescent="0.25">
      <c r="B34" t="str">
        <f>IFERROR(INDEX([1]!Prosjektkalkyle[Fylke], MATCH([1]!Kartleggingsplan[[#This Row],[Prosjektnavn]], [1]!Prosjektkalkyle[Prosjektnavn], 0)), "Ikke funnet")</f>
        <v>AG</v>
      </c>
      <c r="C34" s="45" cm="1">
        <f t="array" ref="C34">_xlfn.XLOOKUP(1, ([1]!Kommuner[Fylke] = Valgt_Fylke) * ([1]!Kommuner[Kommune] = [1]!Kartleggingsplan[[#This Row],[Kommune]]), [1]!Kommuner[Regionnr], "")</f>
        <v>0</v>
      </c>
      <c r="D34" s="19" t="s">
        <v>74</v>
      </c>
      <c r="E34" s="19" t="s">
        <v>79</v>
      </c>
      <c r="F34" s="20" t="str">
        <f>IFERROR(INDEX([1]!Prosjektkalkyle[Prosjekttype], MATCH([1]!Kartleggingsplan[[#This Row],[Prosjektnavn]], [1]!Prosjektkalkyle[Prosjektnavn], 0)), "Ikke funnet")</f>
        <v>FKB-kartlegging</v>
      </c>
      <c r="G34">
        <f>IFERROR(INDEX([1]!Prosjektkalkyle[Oppstart år], MATCH([1]!Kartleggingsplan[[#This Row],[Prosjektnavn]], [1]!Prosjektkalkyle[Prosjektnavn], 0)), "Ikke funnet")</f>
        <v>2027</v>
      </c>
      <c r="H34" s="46"/>
      <c r="I34" s="47">
        <f>IFERROR(INDEX([1]!Prosjektkalkyle[Enhet], MATCH([1]!Kartleggingsplan[[#This Row],[Prosjektnavn]], [1]!Prosjektkalkyle[Prosjektnavn], 0)), "Ikke funnet")</f>
        <v>0</v>
      </c>
      <c r="J34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4" s="68" cm="1">
        <f t="array" ref="K3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4" s="68" cm="1">
        <f t="array" ref="L3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4" s="68" cm="1">
        <f t="array" ref="M3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4" s="68" cm="1">
        <f t="array" ref="N3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4" s="68" cm="1">
        <f t="array" ref="O3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4" s="68" cm="1">
        <f t="array" ref="P3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4" s="68" cm="1">
        <f t="array" ref="Q3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4" s="68" cm="1">
        <f t="array" ref="R3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4" s="68" cm="1">
        <f t="array" ref="S3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4" s="68" cm="1">
        <f t="array" ref="T3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4" s="68" cm="1">
        <f t="array" ref="U3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4" s="68" cm="1">
        <f t="array" ref="V3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4" s="68" cm="1">
        <f t="array" ref="W3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4" s="68" cm="1">
        <f t="array" ref="X3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4" s="68" cm="1">
        <f t="array" ref="Y3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4" s="68" cm="1">
        <f t="array" ref="Z3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4" s="68" cm="1">
        <f t="array" ref="AA3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4" s="68" cm="1">
        <f t="array" ref="AB3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4" s="68" cm="1">
        <f t="array" ref="AC3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4" s="68" cm="1">
        <f t="array" ref="AD3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4" s="2" cm="1">
        <f t="array" ref="AE3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4" s="2" cm="1">
        <f t="array" ref="AF3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4" s="2" cm="1">
        <f t="array" ref="AG3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4" s="2" cm="1">
        <f t="array" ref="AH3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4" s="2" cm="1">
        <f t="array" ref="AI3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4" s="2" cm="1">
        <f t="array" ref="AJ3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4" s="2" cm="1">
        <f t="array" ref="AK3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4" s="2" cm="1">
        <f t="array" ref="AL3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4" s="2" cm="1">
        <f t="array" ref="AM3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4" s="2" cm="1">
        <f t="array" ref="AN3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5" spans="2:40" x14ac:dyDescent="0.25">
      <c r="B35" t="str">
        <f>IFERROR(INDEX([1]!Prosjektkalkyle[Fylke], MATCH([1]!Kartleggingsplan[[#This Row],[Prosjektnavn]], [1]!Prosjektkalkyle[Prosjektnavn], 0)), "Ikke funnet")</f>
        <v>AG</v>
      </c>
      <c r="C35" s="45" cm="1">
        <f t="array" ref="C35">_xlfn.XLOOKUP(1, ([1]!Kommuner[Fylke] = Valgt_Fylke) * ([1]!Kommuner[Kommune] = [1]!Kartleggingsplan[[#This Row],[Kommune]]), [1]!Kommuner[Regionnr], "")</f>
        <v>0</v>
      </c>
      <c r="D35" s="19" t="s">
        <v>74</v>
      </c>
      <c r="E35" s="19" t="s">
        <v>80</v>
      </c>
      <c r="F35" s="20" t="str">
        <f>IFERROR(INDEX([1]!Prosjektkalkyle[Prosjekttype], MATCH([1]!Kartleggingsplan[[#This Row],[Prosjektnavn]], [1]!Prosjektkalkyle[Prosjektnavn], 0)), "Ikke funnet")</f>
        <v>FKB-kartlegging</v>
      </c>
      <c r="G35">
        <f>IFERROR(INDEX([1]!Prosjektkalkyle[Oppstart år], MATCH([1]!Kartleggingsplan[[#This Row],[Prosjektnavn]], [1]!Prosjektkalkyle[Prosjektnavn], 0)), "Ikke funnet")</f>
        <v>2027</v>
      </c>
      <c r="H35" s="46"/>
      <c r="I35" s="47">
        <f>IFERROR(INDEX([1]!Prosjektkalkyle[Enhet], MATCH([1]!Kartleggingsplan[[#This Row],[Prosjektnavn]], [1]!Prosjektkalkyle[Prosjektnavn], 0)), "Ikke funnet")</f>
        <v>0</v>
      </c>
      <c r="J35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5" s="68" cm="1">
        <f t="array" ref="K3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5" s="68" cm="1">
        <f t="array" ref="L3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5" s="68" cm="1">
        <f t="array" ref="M3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5" s="68" cm="1">
        <f t="array" ref="N3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5" s="68" cm="1">
        <f t="array" ref="O3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5" s="68" cm="1">
        <f t="array" ref="P3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5" s="68" cm="1">
        <f t="array" ref="Q3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5" s="68" cm="1">
        <f t="array" ref="R3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5" s="68" cm="1">
        <f t="array" ref="S3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5" s="68" cm="1">
        <f t="array" ref="T3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5" s="68" cm="1">
        <f t="array" ref="U3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5" s="68" cm="1">
        <f t="array" ref="V3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5" s="68" cm="1">
        <f t="array" ref="W3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5" s="68" cm="1">
        <f t="array" ref="X3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5" s="68" cm="1">
        <f t="array" ref="Y3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5" s="68" cm="1">
        <f t="array" ref="Z3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5" s="68" cm="1">
        <f t="array" ref="AA3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5" s="68" cm="1">
        <f t="array" ref="AB3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5" s="68" cm="1">
        <f t="array" ref="AC3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5" s="68" cm="1">
        <f t="array" ref="AD3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5" s="2" cm="1">
        <f t="array" ref="AE3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5" s="2" cm="1">
        <f t="array" ref="AF3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5" s="2" cm="1">
        <f t="array" ref="AG3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5" s="2" cm="1">
        <f t="array" ref="AH3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5" s="2" cm="1">
        <f t="array" ref="AI3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5" s="2" cm="1">
        <f t="array" ref="AJ3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5" s="2" cm="1">
        <f t="array" ref="AK3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5" s="2" cm="1">
        <f t="array" ref="AL3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5" s="2" cm="1">
        <f t="array" ref="AM3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5" s="2" cm="1">
        <f t="array" ref="AN3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6" spans="2:40" x14ac:dyDescent="0.25">
      <c r="B36" t="str">
        <f>IFERROR(INDEX([1]!Prosjektkalkyle[Fylke], MATCH([1]!Kartleggingsplan[[#This Row],[Prosjektnavn]], [1]!Prosjektkalkyle[Prosjektnavn], 0)), "Ikke funnet")</f>
        <v>AG</v>
      </c>
      <c r="C36" s="45" t="str" cm="1">
        <f t="array" ref="C36">_xlfn.XLOOKUP(1, ([1]!Kommuner[Fylke] = Valgt_Fylke) * ([1]!Kommuner[Kommune] = [1]!Kartleggingsplan[[#This Row],[Kommune]]), [1]!Kommuner[Regionnr], "")</f>
        <v/>
      </c>
      <c r="D36" s="19" t="s">
        <v>81</v>
      </c>
      <c r="E36" s="19"/>
      <c r="F36" s="20" t="str">
        <f>IFERROR(INDEX([1]!Prosjektkalkyle[Prosjekttype], MATCH([1]!Kartleggingsplan[[#This Row],[Prosjektnavn]], [1]!Prosjektkalkyle[Prosjektnavn], 0)), "Ikke funnet")</f>
        <v>FKB-kartlegging</v>
      </c>
      <c r="G36">
        <f>IFERROR(INDEX([1]!Prosjektkalkyle[Oppstart år], MATCH([1]!Kartleggingsplan[[#This Row],[Prosjektnavn]], [1]!Prosjektkalkyle[Prosjektnavn], 0)), "Ikke funnet")</f>
        <v>2027</v>
      </c>
      <c r="H36" s="46"/>
      <c r="I36" s="47">
        <f>IFERROR(INDEX([1]!Prosjektkalkyle[Enhet], MATCH([1]!Kartleggingsplan[[#This Row],[Prosjektnavn]], [1]!Prosjektkalkyle[Prosjektnavn], 0)), "Ikke funnet")</f>
        <v>0</v>
      </c>
      <c r="J36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6" s="68" cm="1">
        <f t="array" ref="K3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6" s="68" cm="1">
        <f t="array" ref="L3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6" s="68" cm="1">
        <f t="array" ref="M3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6" s="68" cm="1">
        <f t="array" ref="N3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6" s="68" cm="1">
        <f t="array" ref="O3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6" s="68" cm="1">
        <f t="array" ref="P3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6" s="68" cm="1">
        <f t="array" ref="Q3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6" s="68" cm="1">
        <f t="array" ref="R3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6" s="68" cm="1">
        <f t="array" ref="S3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6" s="68" cm="1">
        <f t="array" ref="T3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6" s="68" cm="1">
        <f t="array" ref="U3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6" s="68" cm="1">
        <f t="array" ref="V3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6" s="68" cm="1">
        <f t="array" ref="W3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6" s="68" cm="1">
        <f t="array" ref="X3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6" s="68" cm="1">
        <f t="array" ref="Y3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6" s="68" cm="1">
        <f t="array" ref="Z3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6" s="68" cm="1">
        <f t="array" ref="AA3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6" s="68" cm="1">
        <f t="array" ref="AB3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6" s="68" cm="1">
        <f t="array" ref="AC3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6" s="68" cm="1">
        <f t="array" ref="AD3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6" s="2" cm="1">
        <f t="array" ref="AE3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6" s="2" cm="1">
        <f t="array" ref="AF3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6" s="2" cm="1">
        <f t="array" ref="AG3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6" s="2" cm="1">
        <f t="array" ref="AH3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6" s="2" cm="1">
        <f t="array" ref="AI3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6" s="2" cm="1">
        <f t="array" ref="AJ3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6" s="2" cm="1">
        <f t="array" ref="AK3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6" s="2" cm="1">
        <f t="array" ref="AL3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6" s="2" cm="1">
        <f t="array" ref="AM3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6" s="2" cm="1">
        <f t="array" ref="AN3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7" spans="2:40" x14ac:dyDescent="0.25">
      <c r="B37" t="str">
        <f>IFERROR(INDEX([1]!Prosjektkalkyle[Fylke], MATCH([1]!Kartleggingsplan[[#This Row],[Prosjektnavn]], [1]!Prosjektkalkyle[Prosjektnavn], 0)), "Ikke funnet")</f>
        <v>AG</v>
      </c>
      <c r="C37" s="45" t="str" cm="1">
        <f t="array" ref="C37">_xlfn.XLOOKUP(1, ([1]!Kommuner[Fylke] = Valgt_Fylke) * ([1]!Kommuner[Kommune] = [1]!Kartleggingsplan[[#This Row],[Kommune]]), [1]!Kommuner[Regionnr], "")</f>
        <v/>
      </c>
      <c r="D37" s="19" t="s">
        <v>82</v>
      </c>
      <c r="E37" s="19"/>
      <c r="F37" s="20" t="str">
        <f>IFERROR(INDEX([1]!Prosjektkalkyle[Prosjekttype], MATCH([1]!Kartleggingsplan[[#This Row],[Prosjektnavn]], [1]!Prosjektkalkyle[Prosjektnavn], 0)), "Ikke funnet")</f>
        <v>FKB og laser</v>
      </c>
      <c r="G37">
        <f>IFERROR(INDEX([1]!Prosjektkalkyle[Oppstart år], MATCH([1]!Kartleggingsplan[[#This Row],[Prosjektnavn]], [1]!Prosjektkalkyle[Prosjektnavn], 0)), "Ikke funnet")</f>
        <v>2027</v>
      </c>
      <c r="H37" s="46"/>
      <c r="I37" s="47">
        <f>IFERROR(INDEX([1]!Prosjektkalkyle[Enhet], MATCH([1]!Kartleggingsplan[[#This Row],[Prosjektnavn]], [1]!Prosjektkalkyle[Prosjektnavn], 0)), "Ikke funnet")</f>
        <v>0</v>
      </c>
      <c r="J37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7" s="68" cm="1">
        <f t="array" ref="K3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7" s="68" cm="1">
        <f t="array" ref="L3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7" s="68" cm="1">
        <f t="array" ref="M3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7" s="68" cm="1">
        <f t="array" ref="N3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7" s="68" cm="1">
        <f t="array" ref="O3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7" s="68" cm="1">
        <f t="array" ref="P3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7" s="68" cm="1">
        <f t="array" ref="Q3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7" s="68" cm="1">
        <f t="array" ref="R3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7" s="68" cm="1">
        <f t="array" ref="S3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7" s="68" cm="1">
        <f t="array" ref="T3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7" s="68" cm="1">
        <f t="array" ref="U3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7" s="68" cm="1">
        <f t="array" ref="V3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7" s="68" cm="1">
        <f t="array" ref="W3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7" s="68" cm="1">
        <f t="array" ref="X3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7" s="68" cm="1">
        <f t="array" ref="Y3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7" s="68" cm="1">
        <f t="array" ref="Z3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7" s="68" cm="1">
        <f t="array" ref="AA3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7" s="68" cm="1">
        <f t="array" ref="AB3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7" s="68" cm="1">
        <f t="array" ref="AC3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7" s="68" cm="1">
        <f t="array" ref="AD3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7" s="2" cm="1">
        <f t="array" ref="AE3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7" s="2" cm="1">
        <f t="array" ref="AF3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7" s="2" cm="1">
        <f t="array" ref="AG3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7" s="2" cm="1">
        <f t="array" ref="AH3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7" s="2" cm="1">
        <f t="array" ref="AI3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7" s="2" cm="1">
        <f t="array" ref="AJ3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7" s="2" cm="1">
        <f t="array" ref="AK3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7" s="2" cm="1">
        <f t="array" ref="AL3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7" s="2" cm="1">
        <f t="array" ref="AM3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7" s="2" cm="1">
        <f t="array" ref="AN3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8" spans="2:40" x14ac:dyDescent="0.25">
      <c r="B38" t="str">
        <f>IFERROR(INDEX([1]!Prosjektkalkyle[Fylke], MATCH([1]!Kartleggingsplan[[#This Row],[Prosjektnavn]], [1]!Prosjektkalkyle[Prosjektnavn], 0)), "Ikke funnet")</f>
        <v>AG</v>
      </c>
      <c r="C38" s="45" cm="1">
        <f t="array" ref="C38">_xlfn.XLOOKUP(1, ([1]!Kommuner[Fylke] = Valgt_Fylke) * ([1]!Kommuner[Kommune] = [1]!Kartleggingsplan[[#This Row],[Kommune]]), [1]!Kommuner[Regionnr], "")</f>
        <v>0</v>
      </c>
      <c r="D38" s="19" t="s">
        <v>83</v>
      </c>
      <c r="E38" s="19" t="s">
        <v>84</v>
      </c>
      <c r="F38" s="20" t="str">
        <f>IFERROR(INDEX([1]!Prosjektkalkyle[Prosjekttype], MATCH([1]!Kartleggingsplan[[#This Row],[Prosjektnavn]], [1]!Prosjektkalkyle[Prosjektnavn], 0)), "Ikke funnet")</f>
        <v>Omløpsbilder</v>
      </c>
      <c r="G38">
        <f>IFERROR(INDEX([1]!Prosjektkalkyle[Oppstart år], MATCH([1]!Kartleggingsplan[[#This Row],[Prosjektnavn]], [1]!Prosjektkalkyle[Prosjektnavn], 0)), "Ikke funnet")</f>
        <v>2027</v>
      </c>
      <c r="H38" s="46"/>
      <c r="I38" s="47">
        <f>IFERROR(INDEX([1]!Prosjektkalkyle[Enhet], MATCH([1]!Kartleggingsplan[[#This Row],[Prosjektnavn]], [1]!Prosjektkalkyle[Prosjektnavn], 0)), "Ikke funnet")</f>
        <v>0</v>
      </c>
      <c r="J38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8" s="68" cm="1">
        <f t="array" ref="K38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8" s="68" cm="1">
        <f t="array" ref="L38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8" s="68" cm="1">
        <f t="array" ref="M38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8" s="68" cm="1">
        <f t="array" ref="N38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8" s="68" cm="1">
        <f t="array" ref="O38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8" s="68" cm="1">
        <f t="array" ref="P38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8" s="68" cm="1">
        <f t="array" ref="Q38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8" s="68" cm="1">
        <f t="array" ref="R38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8" s="68" cm="1">
        <f t="array" ref="S38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8" s="68" cm="1">
        <f t="array" ref="T38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8" s="68" cm="1">
        <f t="array" ref="U38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8" s="68" cm="1">
        <f t="array" ref="V38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8" s="68" cm="1">
        <f t="array" ref="W38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8" s="68" cm="1">
        <f t="array" ref="X38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8" s="68" cm="1">
        <f t="array" ref="Y38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8" s="68" cm="1">
        <f t="array" ref="Z38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8" s="68" cm="1">
        <f t="array" ref="AA38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8" s="68" cm="1">
        <f t="array" ref="AB38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8" s="68" cm="1">
        <f t="array" ref="AC38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8" s="68" cm="1">
        <f t="array" ref="AD38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8" s="2" cm="1">
        <f t="array" ref="AE38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8" s="2" cm="1">
        <f t="array" ref="AF38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8" s="2" cm="1">
        <f t="array" ref="AG38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8" s="2" cm="1">
        <f t="array" ref="AH38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8" s="2" cm="1">
        <f t="array" ref="AI38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8" s="2" cm="1">
        <f t="array" ref="AJ38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8" s="2" cm="1">
        <f t="array" ref="AK38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8" s="2" cm="1">
        <f t="array" ref="AL38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8" s="2" cm="1">
        <f t="array" ref="AM38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8" s="2" cm="1">
        <f t="array" ref="AN38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39" spans="2:40" x14ac:dyDescent="0.25">
      <c r="B39" t="str">
        <f>IFERROR(INDEX([1]!Prosjektkalkyle[Fylke], MATCH([1]!Kartleggingsplan[[#This Row],[Prosjektnavn]], [1]!Prosjektkalkyle[Prosjektnavn], 0)), "Ikke funnet")</f>
        <v>AG</v>
      </c>
      <c r="C39" s="45" cm="1">
        <f t="array" ref="C39">_xlfn.XLOOKUP(1, ([1]!Kommuner[Fylke] = Valgt_Fylke) * ([1]!Kommuner[Kommune] = [1]!Kartleggingsplan[[#This Row],[Kommune]]), [1]!Kommuner[Regionnr], "")</f>
        <v>0</v>
      </c>
      <c r="D39" s="19" t="s">
        <v>83</v>
      </c>
      <c r="E39" s="19" t="s">
        <v>85</v>
      </c>
      <c r="F39" s="20" t="str">
        <f>IFERROR(INDEX([1]!Prosjektkalkyle[Prosjekttype], MATCH([1]!Kartleggingsplan[[#This Row],[Prosjektnavn]], [1]!Prosjektkalkyle[Prosjektnavn], 0)), "Ikke funnet")</f>
        <v>Omløpsbilder</v>
      </c>
      <c r="G39">
        <f>IFERROR(INDEX([1]!Prosjektkalkyle[Oppstart år], MATCH([1]!Kartleggingsplan[[#This Row],[Prosjektnavn]], [1]!Prosjektkalkyle[Prosjektnavn], 0)), "Ikke funnet")</f>
        <v>2027</v>
      </c>
      <c r="H39" s="46"/>
      <c r="I39" s="47">
        <f>IFERROR(INDEX([1]!Prosjektkalkyle[Enhet], MATCH([1]!Kartleggingsplan[[#This Row],[Prosjektnavn]], [1]!Prosjektkalkyle[Prosjektnavn], 0)), "Ikke funnet")</f>
        <v>0</v>
      </c>
      <c r="J39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39" s="68" cm="1">
        <f t="array" ref="K39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39" s="68" cm="1">
        <f t="array" ref="L39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39" s="68" cm="1">
        <f t="array" ref="M39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39" s="68" cm="1">
        <f t="array" ref="N39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39" s="68" cm="1">
        <f t="array" ref="O39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39" s="68" cm="1">
        <f t="array" ref="P39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39" s="68" cm="1">
        <f t="array" ref="Q39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39" s="68" cm="1">
        <f t="array" ref="R39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39" s="68" cm="1">
        <f t="array" ref="S39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39" s="68" cm="1">
        <f t="array" ref="T39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39" s="68" cm="1">
        <f t="array" ref="U39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39" s="68" cm="1">
        <f t="array" ref="V39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39" s="68" cm="1">
        <f t="array" ref="W39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39" s="68" cm="1">
        <f t="array" ref="X39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39" s="68" cm="1">
        <f t="array" ref="Y39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39" s="68" cm="1">
        <f t="array" ref="Z39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39" s="68" cm="1">
        <f t="array" ref="AA39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39" s="68" cm="1">
        <f t="array" ref="AB39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39" s="68" cm="1">
        <f t="array" ref="AC39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39" s="68" cm="1">
        <f t="array" ref="AD39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39" s="2" cm="1">
        <f t="array" ref="AE39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39" s="2" cm="1">
        <f t="array" ref="AF39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39" s="2" cm="1">
        <f t="array" ref="AG39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39" s="2" cm="1">
        <f t="array" ref="AH39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39" s="2" cm="1">
        <f t="array" ref="AI39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39" s="2" cm="1">
        <f t="array" ref="AJ39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39" s="2" cm="1">
        <f t="array" ref="AK39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39" s="2" cm="1">
        <f t="array" ref="AL39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39" s="2" cm="1">
        <f t="array" ref="AM39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39" s="2" cm="1">
        <f t="array" ref="AN39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0" spans="2:40" x14ac:dyDescent="0.25">
      <c r="B40" t="str">
        <f>IFERROR(INDEX([1]!Prosjektkalkyle[Fylke], MATCH([1]!Kartleggingsplan[[#This Row],[Prosjektnavn]], [1]!Prosjektkalkyle[Prosjektnavn], 0)), "Ikke funnet")</f>
        <v>AG</v>
      </c>
      <c r="C40" s="45" cm="1">
        <f t="array" ref="C40">_xlfn.XLOOKUP(1, ([1]!Kommuner[Fylke] = Valgt_Fylke) * ([1]!Kommuner[Kommune] = [1]!Kartleggingsplan[[#This Row],[Kommune]]), [1]!Kommuner[Regionnr], "")</f>
        <v>0</v>
      </c>
      <c r="D40" s="19" t="s">
        <v>83</v>
      </c>
      <c r="E40" s="19" t="s">
        <v>62</v>
      </c>
      <c r="F40" s="20" t="str">
        <f>IFERROR(INDEX([1]!Prosjektkalkyle[Prosjekttype], MATCH([1]!Kartleggingsplan[[#This Row],[Prosjektnavn]], [1]!Prosjektkalkyle[Prosjektnavn], 0)), "Ikke funnet")</f>
        <v>Omløpsbilder</v>
      </c>
      <c r="G40">
        <f>IFERROR(INDEX([1]!Prosjektkalkyle[Oppstart år], MATCH([1]!Kartleggingsplan[[#This Row],[Prosjektnavn]], [1]!Prosjektkalkyle[Prosjektnavn], 0)), "Ikke funnet")</f>
        <v>2027</v>
      </c>
      <c r="H40" s="46"/>
      <c r="I40" s="47">
        <f>IFERROR(INDEX([1]!Prosjektkalkyle[Enhet], MATCH([1]!Kartleggingsplan[[#This Row],[Prosjektnavn]], [1]!Prosjektkalkyle[Prosjektnavn], 0)), "Ikke funnet")</f>
        <v>0</v>
      </c>
      <c r="J40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0" s="68" cm="1">
        <f t="array" ref="K40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0" s="68" cm="1">
        <f t="array" ref="L40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0" s="68" cm="1">
        <f t="array" ref="M40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0" s="68" cm="1">
        <f t="array" ref="N40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0" s="68" cm="1">
        <f t="array" ref="O40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0" s="68" cm="1">
        <f t="array" ref="P40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0" s="68" cm="1">
        <f t="array" ref="Q40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0" s="68" cm="1">
        <f t="array" ref="R40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0" s="68" cm="1">
        <f t="array" ref="S40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0" s="68" cm="1">
        <f t="array" ref="T40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0" s="68" cm="1">
        <f t="array" ref="U40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0" s="68" cm="1">
        <f t="array" ref="V40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0" s="68" cm="1">
        <f t="array" ref="W40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0" s="68" cm="1">
        <f t="array" ref="X40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0" s="68" cm="1">
        <f t="array" ref="Y40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0" s="68" cm="1">
        <f t="array" ref="Z40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0" s="68" cm="1">
        <f t="array" ref="AA40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0" s="68" cm="1">
        <f t="array" ref="AB40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0" s="68" cm="1">
        <f t="array" ref="AC40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0" s="68" cm="1">
        <f t="array" ref="AD40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0" s="2" cm="1">
        <f t="array" ref="AE40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0" s="2" cm="1">
        <f t="array" ref="AF40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0" s="2" cm="1">
        <f t="array" ref="AG40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0" s="2" cm="1">
        <f t="array" ref="AH40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0" s="2" cm="1">
        <f t="array" ref="AI40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0" s="2" cm="1">
        <f t="array" ref="AJ40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0" s="2" cm="1">
        <f t="array" ref="AK40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0" s="2" cm="1">
        <f t="array" ref="AL40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0" s="2" cm="1">
        <f t="array" ref="AM40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0" s="2" cm="1">
        <f t="array" ref="AN40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1" spans="2:40" x14ac:dyDescent="0.25">
      <c r="B41" t="str">
        <f>IFERROR(INDEX([1]!Prosjektkalkyle[Fylke], MATCH([1]!Kartleggingsplan[[#This Row],[Prosjektnavn]], [1]!Prosjektkalkyle[Prosjektnavn], 0)), "Ikke funnet")</f>
        <v>AG</v>
      </c>
      <c r="C41" s="45" cm="1">
        <f t="array" ref="C41">_xlfn.XLOOKUP(1, ([1]!Kommuner[Fylke] = Valgt_Fylke) * ([1]!Kommuner[Kommune] = [1]!Kartleggingsplan[[#This Row],[Kommune]]), [1]!Kommuner[Regionnr], "")</f>
        <v>0</v>
      </c>
      <c r="D41" s="19" t="s">
        <v>83</v>
      </c>
      <c r="E41" s="19" t="s">
        <v>86</v>
      </c>
      <c r="F41" s="20" t="str">
        <f>IFERROR(INDEX([1]!Prosjektkalkyle[Prosjekttype], MATCH([1]!Kartleggingsplan[[#This Row],[Prosjektnavn]], [1]!Prosjektkalkyle[Prosjektnavn], 0)), "Ikke funnet")</f>
        <v>Omløpsbilder</v>
      </c>
      <c r="G41">
        <f>IFERROR(INDEX([1]!Prosjektkalkyle[Oppstart år], MATCH([1]!Kartleggingsplan[[#This Row],[Prosjektnavn]], [1]!Prosjektkalkyle[Prosjektnavn], 0)), "Ikke funnet")</f>
        <v>2027</v>
      </c>
      <c r="H41" s="46"/>
      <c r="I41" s="47">
        <f>IFERROR(INDEX([1]!Prosjektkalkyle[Enhet], MATCH([1]!Kartleggingsplan[[#This Row],[Prosjektnavn]], [1]!Prosjektkalkyle[Prosjektnavn], 0)), "Ikke funnet")</f>
        <v>0</v>
      </c>
      <c r="J41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1" s="68" cm="1">
        <f t="array" ref="K4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1" s="68" cm="1">
        <f t="array" ref="L4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1" s="68" cm="1">
        <f t="array" ref="M4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1" s="68" cm="1">
        <f t="array" ref="N4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1" s="68" cm="1">
        <f t="array" ref="O4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1" s="68" cm="1">
        <f t="array" ref="P4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1" s="68" cm="1">
        <f t="array" ref="Q4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1" s="68" cm="1">
        <f t="array" ref="R4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1" s="68" cm="1">
        <f t="array" ref="S4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1" s="68" cm="1">
        <f t="array" ref="T4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1" s="68" cm="1">
        <f t="array" ref="U4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1" s="68" cm="1">
        <f t="array" ref="V4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1" s="68" cm="1">
        <f t="array" ref="W4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1" s="68" cm="1">
        <f t="array" ref="X4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1" s="68" cm="1">
        <f t="array" ref="Y4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1" s="68" cm="1">
        <f t="array" ref="Z4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1" s="68" cm="1">
        <f t="array" ref="AA4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1" s="68" cm="1">
        <f t="array" ref="AB4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1" s="68" cm="1">
        <f t="array" ref="AC4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1" s="68" cm="1">
        <f t="array" ref="AD4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1" s="2" cm="1">
        <f t="array" ref="AE4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1" s="2" cm="1">
        <f t="array" ref="AF4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1" s="2" cm="1">
        <f t="array" ref="AG4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1" s="2" cm="1">
        <f t="array" ref="AH4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1" s="2" cm="1">
        <f t="array" ref="AI4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1" s="2" cm="1">
        <f t="array" ref="AJ4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1" s="2" cm="1">
        <f t="array" ref="AK4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1" s="2" cm="1">
        <f t="array" ref="AL4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1" s="2" cm="1">
        <f t="array" ref="AM4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1" s="2" cm="1">
        <f t="array" ref="AN4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2" spans="2:40" x14ac:dyDescent="0.25">
      <c r="B42" t="str">
        <f>IFERROR(INDEX([1]!Prosjektkalkyle[Fylke], MATCH([1]!Kartleggingsplan[[#This Row],[Prosjektnavn]], [1]!Prosjektkalkyle[Prosjektnavn], 0)), "Ikke funnet")</f>
        <v>AG</v>
      </c>
      <c r="C42" s="45" cm="1">
        <f t="array" ref="C42">_xlfn.XLOOKUP(1, ([1]!Kommuner[Fylke] = Valgt_Fylke) * ([1]!Kommuner[Kommune] = [1]!Kartleggingsplan[[#This Row],[Kommune]]), [1]!Kommuner[Regionnr], "")</f>
        <v>0</v>
      </c>
      <c r="D42" s="19" t="s">
        <v>83</v>
      </c>
      <c r="E42" s="19" t="s">
        <v>66</v>
      </c>
      <c r="F42" s="20" t="str">
        <f>IFERROR(INDEX([1]!Prosjektkalkyle[Prosjekttype], MATCH([1]!Kartleggingsplan[[#This Row],[Prosjektnavn]], [1]!Prosjektkalkyle[Prosjektnavn], 0)), "Ikke funnet")</f>
        <v>Omløpsbilder</v>
      </c>
      <c r="G42">
        <f>IFERROR(INDEX([1]!Prosjektkalkyle[Oppstart år], MATCH([1]!Kartleggingsplan[[#This Row],[Prosjektnavn]], [1]!Prosjektkalkyle[Prosjektnavn], 0)), "Ikke funnet")</f>
        <v>2027</v>
      </c>
      <c r="H42" s="46"/>
      <c r="I42" s="47">
        <f>IFERROR(INDEX([1]!Prosjektkalkyle[Enhet], MATCH([1]!Kartleggingsplan[[#This Row],[Prosjektnavn]], [1]!Prosjektkalkyle[Prosjektnavn], 0)), "Ikke funnet")</f>
        <v>0</v>
      </c>
      <c r="J42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2" s="68" cm="1">
        <f t="array" ref="K42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2" s="68" cm="1">
        <f t="array" ref="L42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2" s="68" cm="1">
        <f t="array" ref="M42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2" s="68" cm="1">
        <f t="array" ref="N42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2" s="68" cm="1">
        <f t="array" ref="O42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2" s="68" cm="1">
        <f t="array" ref="P42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2" s="68" cm="1">
        <f t="array" ref="Q42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2" s="68" cm="1">
        <f t="array" ref="R42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2" s="68" cm="1">
        <f t="array" ref="S42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2" s="68" cm="1">
        <f t="array" ref="T42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2" s="68" cm="1">
        <f t="array" ref="U42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2" s="68" cm="1">
        <f t="array" ref="V42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2" s="68" cm="1">
        <f t="array" ref="W42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2" s="68" cm="1">
        <f t="array" ref="X42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2" s="68" cm="1">
        <f t="array" ref="Y42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2" s="68" cm="1">
        <f t="array" ref="Z42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2" s="68" cm="1">
        <f t="array" ref="AA42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2" s="68" cm="1">
        <f t="array" ref="AB42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2" s="68" cm="1">
        <f t="array" ref="AC42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2" s="68" cm="1">
        <f t="array" ref="AD42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2" s="2" cm="1">
        <f t="array" ref="AE42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2" s="2" cm="1">
        <f t="array" ref="AF42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2" s="2" cm="1">
        <f t="array" ref="AG42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2" s="2" cm="1">
        <f t="array" ref="AH42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2" s="2" cm="1">
        <f t="array" ref="AI42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2" s="2" cm="1">
        <f t="array" ref="AJ42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2" s="2" cm="1">
        <f t="array" ref="AK42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2" s="2" cm="1">
        <f t="array" ref="AL42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2" s="2" cm="1">
        <f t="array" ref="AM42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2" s="2" cm="1">
        <f t="array" ref="AN42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3" spans="2:40" x14ac:dyDescent="0.25">
      <c r="B43" t="str">
        <f>IFERROR(INDEX([1]!Prosjektkalkyle[Fylke], MATCH([1]!Kartleggingsplan[[#This Row],[Prosjektnavn]], [1]!Prosjektkalkyle[Prosjektnavn], 0)), "Ikke funnet")</f>
        <v>AG</v>
      </c>
      <c r="C43" s="45" cm="1">
        <f t="array" ref="C43">_xlfn.XLOOKUP(1, ([1]!Kommuner[Fylke] = Valgt_Fylke) * ([1]!Kommuner[Kommune] = [1]!Kartleggingsplan[[#This Row],[Kommune]]), [1]!Kommuner[Regionnr], "")</f>
        <v>0</v>
      </c>
      <c r="D43" s="19" t="s">
        <v>83</v>
      </c>
      <c r="E43" s="19" t="s">
        <v>87</v>
      </c>
      <c r="F43" s="20" t="str">
        <f>IFERROR(INDEX([1]!Prosjektkalkyle[Prosjekttype], MATCH([1]!Kartleggingsplan[[#This Row],[Prosjektnavn]], [1]!Prosjektkalkyle[Prosjektnavn], 0)), "Ikke funnet")</f>
        <v>Omløpsbilder</v>
      </c>
      <c r="G43">
        <f>IFERROR(INDEX([1]!Prosjektkalkyle[Oppstart år], MATCH([1]!Kartleggingsplan[[#This Row],[Prosjektnavn]], [1]!Prosjektkalkyle[Prosjektnavn], 0)), "Ikke funnet")</f>
        <v>2027</v>
      </c>
      <c r="H43" s="46"/>
      <c r="I43" s="47">
        <f>IFERROR(INDEX([1]!Prosjektkalkyle[Enhet], MATCH([1]!Kartleggingsplan[[#This Row],[Prosjektnavn]], [1]!Prosjektkalkyle[Prosjektnavn], 0)), "Ikke funnet")</f>
        <v>0</v>
      </c>
      <c r="J43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3" s="68" cm="1">
        <f t="array" ref="K4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3" s="68" cm="1">
        <f t="array" ref="L4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3" s="68" cm="1">
        <f t="array" ref="M4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3" s="68" cm="1">
        <f t="array" ref="N4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3" s="68" cm="1">
        <f t="array" ref="O4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3" s="68" cm="1">
        <f t="array" ref="P4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3" s="68" cm="1">
        <f t="array" ref="Q4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3" s="68" cm="1">
        <f t="array" ref="R4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3" s="68" cm="1">
        <f t="array" ref="S4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3" s="68" cm="1">
        <f t="array" ref="T4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3" s="68" cm="1">
        <f t="array" ref="U4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3" s="68" cm="1">
        <f t="array" ref="V4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3" s="68" cm="1">
        <f t="array" ref="W4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3" s="68" cm="1">
        <f t="array" ref="X4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3" s="68" cm="1">
        <f t="array" ref="Y4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3" s="68" cm="1">
        <f t="array" ref="Z4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3" s="68" cm="1">
        <f t="array" ref="AA4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3" s="68" cm="1">
        <f t="array" ref="AB4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3" s="68" cm="1">
        <f t="array" ref="AC4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3" s="68" cm="1">
        <f t="array" ref="AD4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3" s="2" cm="1">
        <f t="array" ref="AE4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3" s="2" cm="1">
        <f t="array" ref="AF4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3" s="2" cm="1">
        <f t="array" ref="AG4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3" s="2" cm="1">
        <f t="array" ref="AH4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3" s="2" cm="1">
        <f t="array" ref="AI4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3" s="2" cm="1">
        <f t="array" ref="AJ4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3" s="2" cm="1">
        <f t="array" ref="AK4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3" s="2" cm="1">
        <f t="array" ref="AL4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3" s="2" cm="1">
        <f t="array" ref="AM4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3" s="2" cm="1">
        <f t="array" ref="AN4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4" spans="2:40" x14ac:dyDescent="0.25">
      <c r="B44" t="str">
        <f>IFERROR(INDEX([1]!Prosjektkalkyle[Fylke], MATCH([1]!Kartleggingsplan[[#This Row],[Prosjektnavn]], [1]!Prosjektkalkyle[Prosjektnavn], 0)), "Ikke funnet")</f>
        <v>AG</v>
      </c>
      <c r="C44" s="45" cm="1">
        <f t="array" ref="C44">_xlfn.XLOOKUP(1, ([1]!Kommuner[Fylke] = Valgt_Fylke) * ([1]!Kommuner[Kommune] = [1]!Kartleggingsplan[[#This Row],[Kommune]]), [1]!Kommuner[Regionnr], "")</f>
        <v>0</v>
      </c>
      <c r="D44" s="19" t="s">
        <v>83</v>
      </c>
      <c r="E44" s="19" t="s">
        <v>65</v>
      </c>
      <c r="F44" s="20" t="str">
        <f>IFERROR(INDEX([1]!Prosjektkalkyle[Prosjekttype], MATCH([1]!Kartleggingsplan[[#This Row],[Prosjektnavn]], [1]!Prosjektkalkyle[Prosjektnavn], 0)), "Ikke funnet")</f>
        <v>Omløpsbilder</v>
      </c>
      <c r="G44">
        <f>IFERROR(INDEX([1]!Prosjektkalkyle[Oppstart år], MATCH([1]!Kartleggingsplan[[#This Row],[Prosjektnavn]], [1]!Prosjektkalkyle[Prosjektnavn], 0)), "Ikke funnet")</f>
        <v>2027</v>
      </c>
      <c r="H44" s="46"/>
      <c r="I44" s="47">
        <f>IFERROR(INDEX([1]!Prosjektkalkyle[Enhet], MATCH([1]!Kartleggingsplan[[#This Row],[Prosjektnavn]], [1]!Prosjektkalkyle[Prosjektnavn], 0)), "Ikke funnet")</f>
        <v>0</v>
      </c>
      <c r="J44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4" s="68" cm="1">
        <f t="array" ref="K4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4" s="68" cm="1">
        <f t="array" ref="L4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4" s="68" cm="1">
        <f t="array" ref="M4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4" s="68" cm="1">
        <f t="array" ref="N4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4" s="68" cm="1">
        <f t="array" ref="O4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4" s="68" cm="1">
        <f t="array" ref="P4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4" s="68" cm="1">
        <f t="array" ref="Q4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4" s="68" cm="1">
        <f t="array" ref="R4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4" s="68" cm="1">
        <f t="array" ref="S4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4" s="68" cm="1">
        <f t="array" ref="T4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4" s="68" cm="1">
        <f t="array" ref="U4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4" s="68" cm="1">
        <f t="array" ref="V4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4" s="68" cm="1">
        <f t="array" ref="W4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4" s="68" cm="1">
        <f t="array" ref="X4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4" s="68" cm="1">
        <f t="array" ref="Y4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4" s="68" cm="1">
        <f t="array" ref="Z4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4" s="68" cm="1">
        <f t="array" ref="AA4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4" s="68" cm="1">
        <f t="array" ref="AB4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4" s="68" cm="1">
        <f t="array" ref="AC4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4" s="68" cm="1">
        <f t="array" ref="AD4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4" s="2" cm="1">
        <f t="array" ref="AE4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4" s="2" cm="1">
        <f t="array" ref="AF4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4" s="2" cm="1">
        <f t="array" ref="AG4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4" s="2" cm="1">
        <f t="array" ref="AH4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4" s="2" cm="1">
        <f t="array" ref="AI4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4" s="2" cm="1">
        <f t="array" ref="AJ4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4" s="2" cm="1">
        <f t="array" ref="AK4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4" s="2" cm="1">
        <f t="array" ref="AL4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4" s="2" cm="1">
        <f t="array" ref="AM4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4" s="2" cm="1">
        <f t="array" ref="AN4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5" spans="2:40" x14ac:dyDescent="0.25">
      <c r="B45" t="str">
        <f>IFERROR(INDEX([1]!Prosjektkalkyle[Fylke], MATCH([1]!Kartleggingsplan[[#This Row],[Prosjektnavn]], [1]!Prosjektkalkyle[Prosjektnavn], 0)), "Ikke funnet")</f>
        <v>AG</v>
      </c>
      <c r="C45" s="45" cm="1">
        <f t="array" ref="C45">_xlfn.XLOOKUP(1, ([1]!Kommuner[Fylke] = Valgt_Fylke) * ([1]!Kommuner[Kommune] = [1]!Kartleggingsplan[[#This Row],[Kommune]]), [1]!Kommuner[Regionnr], "")</f>
        <v>0</v>
      </c>
      <c r="D45" s="19" t="s">
        <v>83</v>
      </c>
      <c r="E45" s="19" t="s">
        <v>61</v>
      </c>
      <c r="F45" s="20" t="str">
        <f>IFERROR(INDEX([1]!Prosjektkalkyle[Prosjekttype], MATCH([1]!Kartleggingsplan[[#This Row],[Prosjektnavn]], [1]!Prosjektkalkyle[Prosjektnavn], 0)), "Ikke funnet")</f>
        <v>Omløpsbilder</v>
      </c>
      <c r="G45">
        <f>IFERROR(INDEX([1]!Prosjektkalkyle[Oppstart år], MATCH([1]!Kartleggingsplan[[#This Row],[Prosjektnavn]], [1]!Prosjektkalkyle[Prosjektnavn], 0)), "Ikke funnet")</f>
        <v>2027</v>
      </c>
      <c r="H45" s="46"/>
      <c r="I45" s="47">
        <f>IFERROR(INDEX([1]!Prosjektkalkyle[Enhet], MATCH([1]!Kartleggingsplan[[#This Row],[Prosjektnavn]], [1]!Prosjektkalkyle[Prosjektnavn], 0)), "Ikke funnet")</f>
        <v>0</v>
      </c>
      <c r="J45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5" s="68" cm="1">
        <f t="array" ref="K4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5" s="68" cm="1">
        <f t="array" ref="L4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5" s="68" cm="1">
        <f t="array" ref="M4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5" s="68" cm="1">
        <f t="array" ref="N4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5" s="68" cm="1">
        <f t="array" ref="O4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5" s="68" cm="1">
        <f t="array" ref="P4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5" s="68" cm="1">
        <f t="array" ref="Q4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5" s="68" cm="1">
        <f t="array" ref="R4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5" s="68" cm="1">
        <f t="array" ref="S4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5" s="68" cm="1">
        <f t="array" ref="T4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5" s="68" cm="1">
        <f t="array" ref="U4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5" s="68" cm="1">
        <f t="array" ref="V4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5" s="68" cm="1">
        <f t="array" ref="W4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5" s="68" cm="1">
        <f t="array" ref="X4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5" s="68" cm="1">
        <f t="array" ref="Y4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5" s="68" cm="1">
        <f t="array" ref="Z4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5" s="68" cm="1">
        <f t="array" ref="AA4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5" s="68" cm="1">
        <f t="array" ref="AB4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5" s="68" cm="1">
        <f t="array" ref="AC4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5" s="68" cm="1">
        <f t="array" ref="AD4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5" s="2" cm="1">
        <f t="array" ref="AE4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5" s="2" cm="1">
        <f t="array" ref="AF4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5" s="2" cm="1">
        <f t="array" ref="AG4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5" s="2" cm="1">
        <f t="array" ref="AH4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5" s="2" cm="1">
        <f t="array" ref="AI4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5" s="2" cm="1">
        <f t="array" ref="AJ4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5" s="2" cm="1">
        <f t="array" ref="AK4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5" s="2" cm="1">
        <f t="array" ref="AL4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5" s="2" cm="1">
        <f t="array" ref="AM4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5" s="2" cm="1">
        <f t="array" ref="AN4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6" spans="2:40" x14ac:dyDescent="0.25">
      <c r="B46" t="str">
        <f>IFERROR(INDEX([1]!Prosjektkalkyle[Fylke], MATCH([1]!Kartleggingsplan[[#This Row],[Prosjektnavn]], [1]!Prosjektkalkyle[Prosjektnavn], 0)), "Ikke funnet")</f>
        <v>AG</v>
      </c>
      <c r="C46" s="45" cm="1">
        <f t="array" ref="C46">_xlfn.XLOOKUP(1, ([1]!Kommuner[Fylke] = Valgt_Fylke) * ([1]!Kommuner[Kommune] = [1]!Kartleggingsplan[[#This Row],[Kommune]]), [1]!Kommuner[Regionnr], "")</f>
        <v>0</v>
      </c>
      <c r="D46" s="19" t="s">
        <v>83</v>
      </c>
      <c r="E46" s="19" t="s">
        <v>63</v>
      </c>
      <c r="F46" s="20" t="str">
        <f>IFERROR(INDEX([1]!Prosjektkalkyle[Prosjekttype], MATCH([1]!Kartleggingsplan[[#This Row],[Prosjektnavn]], [1]!Prosjektkalkyle[Prosjektnavn], 0)), "Ikke funnet")</f>
        <v>Omløpsbilder</v>
      </c>
      <c r="G46">
        <f>IFERROR(INDEX([1]!Prosjektkalkyle[Oppstart år], MATCH([1]!Kartleggingsplan[[#This Row],[Prosjektnavn]], [1]!Prosjektkalkyle[Prosjektnavn], 0)), "Ikke funnet")</f>
        <v>2027</v>
      </c>
      <c r="H46" s="46"/>
      <c r="I46" s="47">
        <f>IFERROR(INDEX([1]!Prosjektkalkyle[Enhet], MATCH([1]!Kartleggingsplan[[#This Row],[Prosjektnavn]], [1]!Prosjektkalkyle[Prosjektnavn], 0)), "Ikke funnet")</f>
        <v>0</v>
      </c>
      <c r="J46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6" s="68" cm="1">
        <f t="array" ref="K4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6" s="68" cm="1">
        <f t="array" ref="L4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6" s="68" cm="1">
        <f t="array" ref="M4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6" s="68" cm="1">
        <f t="array" ref="N4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6" s="68" cm="1">
        <f t="array" ref="O4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6" s="68" cm="1">
        <f t="array" ref="P4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6" s="68" cm="1">
        <f t="array" ref="Q4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6" s="68" cm="1">
        <f t="array" ref="R4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6" s="68" cm="1">
        <f t="array" ref="S4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6" s="68" cm="1">
        <f t="array" ref="T4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6" s="68" cm="1">
        <f t="array" ref="U4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6" s="68" cm="1">
        <f t="array" ref="V4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6" s="68" cm="1">
        <f t="array" ref="W4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6" s="68" cm="1">
        <f t="array" ref="X4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6" s="68" cm="1">
        <f t="array" ref="Y4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6" s="68" cm="1">
        <f t="array" ref="Z4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6" s="68" cm="1">
        <f t="array" ref="AA4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6" s="68" cm="1">
        <f t="array" ref="AB4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6" s="68" cm="1">
        <f t="array" ref="AC4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6" s="68" cm="1">
        <f t="array" ref="AD4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6" s="2" cm="1">
        <f t="array" ref="AE4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6" s="2" cm="1">
        <f t="array" ref="AF4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6" s="2" cm="1">
        <f t="array" ref="AG4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6" s="2" cm="1">
        <f t="array" ref="AH4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6" s="2" cm="1">
        <f t="array" ref="AI4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6" s="2" cm="1">
        <f t="array" ref="AJ4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6" s="2" cm="1">
        <f t="array" ref="AK4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6" s="2" cm="1">
        <f t="array" ref="AL4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6" s="2" cm="1">
        <f t="array" ref="AM4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6" s="2" cm="1">
        <f t="array" ref="AN4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7" spans="2:40" x14ac:dyDescent="0.25">
      <c r="B47" t="str">
        <f>IFERROR(INDEX([1]!Prosjektkalkyle[Fylke], MATCH([1]!Kartleggingsplan[[#This Row],[Prosjektnavn]], [1]!Prosjektkalkyle[Prosjektnavn], 0)), "Ikke funnet")</f>
        <v>AG</v>
      </c>
      <c r="C47" s="45" cm="1">
        <f t="array" ref="C47">_xlfn.XLOOKUP(1, ([1]!Kommuner[Fylke] = Valgt_Fylke) * ([1]!Kommuner[Kommune] = [1]!Kartleggingsplan[[#This Row],[Kommune]]), [1]!Kommuner[Regionnr], "")</f>
        <v>0</v>
      </c>
      <c r="D47" s="19" t="s">
        <v>83</v>
      </c>
      <c r="E47" s="19" t="s">
        <v>77</v>
      </c>
      <c r="F47" s="20" t="str">
        <f>IFERROR(INDEX([1]!Prosjektkalkyle[Prosjekttype], MATCH([1]!Kartleggingsplan[[#This Row],[Prosjektnavn]], [1]!Prosjektkalkyle[Prosjektnavn], 0)), "Ikke funnet")</f>
        <v>Omløpsbilder</v>
      </c>
      <c r="G47">
        <f>IFERROR(INDEX([1]!Prosjektkalkyle[Oppstart år], MATCH([1]!Kartleggingsplan[[#This Row],[Prosjektnavn]], [1]!Prosjektkalkyle[Prosjektnavn], 0)), "Ikke funnet")</f>
        <v>2027</v>
      </c>
      <c r="H47" s="46"/>
      <c r="I47" s="47">
        <f>IFERROR(INDEX([1]!Prosjektkalkyle[Enhet], MATCH([1]!Kartleggingsplan[[#This Row],[Prosjektnavn]], [1]!Prosjektkalkyle[Prosjektnavn], 0)), "Ikke funnet")</f>
        <v>0</v>
      </c>
      <c r="J47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7" s="68" cm="1">
        <f t="array" ref="K4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7" s="68" cm="1">
        <f t="array" ref="L4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7" s="68" cm="1">
        <f t="array" ref="M4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7" s="68" cm="1">
        <f t="array" ref="N4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7" s="68" cm="1">
        <f t="array" ref="O4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7" s="68" cm="1">
        <f t="array" ref="P4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7" s="68" cm="1">
        <f t="array" ref="Q4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7" s="68" cm="1">
        <f t="array" ref="R4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7" s="68" cm="1">
        <f t="array" ref="S4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7" s="68" cm="1">
        <f t="array" ref="T4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7" s="68" cm="1">
        <f t="array" ref="U4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7" s="68" cm="1">
        <f t="array" ref="V4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7" s="68" cm="1">
        <f t="array" ref="W4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7" s="68" cm="1">
        <f t="array" ref="X4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7" s="68" cm="1">
        <f t="array" ref="Y4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7" s="68" cm="1">
        <f t="array" ref="Z4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7" s="68" cm="1">
        <f t="array" ref="AA4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7" s="68" cm="1">
        <f t="array" ref="AB4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7" s="68" cm="1">
        <f t="array" ref="AC4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7" s="68" cm="1">
        <f t="array" ref="AD4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7" s="2" cm="1">
        <f t="array" ref="AE4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7" s="2" cm="1">
        <f t="array" ref="AF4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7" s="2" cm="1">
        <f t="array" ref="AG4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7" s="2" cm="1">
        <f t="array" ref="AH4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7" s="2" cm="1">
        <f t="array" ref="AI4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7" s="2" cm="1">
        <f t="array" ref="AJ4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7" s="2" cm="1">
        <f t="array" ref="AK4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7" s="2" cm="1">
        <f t="array" ref="AL4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7" s="2" cm="1">
        <f t="array" ref="AM4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7" s="2" cm="1">
        <f t="array" ref="AN4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8" spans="2:40" x14ac:dyDescent="0.25">
      <c r="B48" t="str">
        <f>IFERROR(INDEX([1]!Prosjektkalkyle[Fylke], MATCH([1]!Kartleggingsplan[[#This Row],[Prosjektnavn]], [1]!Prosjektkalkyle[Prosjektnavn], 0)), "Ikke funnet")</f>
        <v>AG</v>
      </c>
      <c r="C48" s="45" cm="1">
        <f t="array" ref="C48">_xlfn.XLOOKUP(1, ([1]!Kommuner[Fylke] = Valgt_Fylke) * ([1]!Kommuner[Kommune] = [1]!Kartleggingsplan[[#This Row],[Kommune]]), [1]!Kommuner[Regionnr], "")</f>
        <v>0</v>
      </c>
      <c r="D48" s="19" t="s">
        <v>83</v>
      </c>
      <c r="E48" s="19" t="s">
        <v>75</v>
      </c>
      <c r="F48" s="20" t="str">
        <f>IFERROR(INDEX([1]!Prosjektkalkyle[Prosjekttype], MATCH([1]!Kartleggingsplan[[#This Row],[Prosjektnavn]], [1]!Prosjektkalkyle[Prosjektnavn], 0)), "Ikke funnet")</f>
        <v>Omløpsbilder</v>
      </c>
      <c r="G48">
        <f>IFERROR(INDEX([1]!Prosjektkalkyle[Oppstart år], MATCH([1]!Kartleggingsplan[[#This Row],[Prosjektnavn]], [1]!Prosjektkalkyle[Prosjektnavn], 0)), "Ikke funnet")</f>
        <v>2027</v>
      </c>
      <c r="H48" s="46"/>
      <c r="I48" s="47">
        <f>IFERROR(INDEX([1]!Prosjektkalkyle[Enhet], MATCH([1]!Kartleggingsplan[[#This Row],[Prosjektnavn]], [1]!Prosjektkalkyle[Prosjektnavn], 0)), "Ikke funnet")</f>
        <v>0</v>
      </c>
      <c r="J48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8" s="68" cm="1">
        <f t="array" ref="K48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8" s="68" cm="1">
        <f t="array" ref="L48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8" s="68" cm="1">
        <f t="array" ref="M48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8" s="68" cm="1">
        <f t="array" ref="N48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8" s="68" cm="1">
        <f t="array" ref="O48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8" s="68" cm="1">
        <f t="array" ref="P48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8" s="68" cm="1">
        <f t="array" ref="Q48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8" s="68" cm="1">
        <f t="array" ref="R48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8" s="68" cm="1">
        <f t="array" ref="S48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8" s="68" cm="1">
        <f t="array" ref="T48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8" s="68" cm="1">
        <f t="array" ref="U48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8" s="68" cm="1">
        <f t="array" ref="V48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8" s="68" cm="1">
        <f t="array" ref="W48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8" s="68" cm="1">
        <f t="array" ref="X48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8" s="68" cm="1">
        <f t="array" ref="Y48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8" s="68" cm="1">
        <f t="array" ref="Z48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8" s="68" cm="1">
        <f t="array" ref="AA48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8" s="68" cm="1">
        <f t="array" ref="AB48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8" s="68" cm="1">
        <f t="array" ref="AC48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8" s="68" cm="1">
        <f t="array" ref="AD48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8" s="2" cm="1">
        <f t="array" ref="AE48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8" s="2" cm="1">
        <f t="array" ref="AF48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8" s="2" cm="1">
        <f t="array" ref="AG48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8" s="2" cm="1">
        <f t="array" ref="AH48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8" s="2" cm="1">
        <f t="array" ref="AI48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8" s="2" cm="1">
        <f t="array" ref="AJ48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8" s="2" cm="1">
        <f t="array" ref="AK48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8" s="2" cm="1">
        <f t="array" ref="AL48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8" s="2" cm="1">
        <f t="array" ref="AM48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8" s="2" cm="1">
        <f t="array" ref="AN48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49" spans="2:40" x14ac:dyDescent="0.25">
      <c r="B49" t="str">
        <f>IFERROR(INDEX([1]!Prosjektkalkyle[Fylke], MATCH([1]!Kartleggingsplan[[#This Row],[Prosjektnavn]], [1]!Prosjektkalkyle[Prosjektnavn], 0)), "Ikke funnet")</f>
        <v>AG</v>
      </c>
      <c r="C49" s="45" cm="1">
        <f t="array" ref="C49">_xlfn.XLOOKUP(1, ([1]!Kommuner[Fylke] = Valgt_Fylke) * ([1]!Kommuner[Kommune] = [1]!Kartleggingsplan[[#This Row],[Kommune]]), [1]!Kommuner[Regionnr], "")</f>
        <v>0</v>
      </c>
      <c r="D49" s="19" t="s">
        <v>83</v>
      </c>
      <c r="E49" s="19" t="s">
        <v>76</v>
      </c>
      <c r="F49" s="20" t="str">
        <f>IFERROR(INDEX([1]!Prosjektkalkyle[Prosjekttype], MATCH([1]!Kartleggingsplan[[#This Row],[Prosjektnavn]], [1]!Prosjektkalkyle[Prosjektnavn], 0)), "Ikke funnet")</f>
        <v>Omløpsbilder</v>
      </c>
      <c r="G49">
        <f>IFERROR(INDEX([1]!Prosjektkalkyle[Oppstart år], MATCH([1]!Kartleggingsplan[[#This Row],[Prosjektnavn]], [1]!Prosjektkalkyle[Prosjektnavn], 0)), "Ikke funnet")</f>
        <v>2027</v>
      </c>
      <c r="H49" s="46"/>
      <c r="I49" s="47">
        <f>IFERROR(INDEX([1]!Prosjektkalkyle[Enhet], MATCH([1]!Kartleggingsplan[[#This Row],[Prosjektnavn]], [1]!Prosjektkalkyle[Prosjektnavn], 0)), "Ikke funnet")</f>
        <v>0</v>
      </c>
      <c r="J49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49" s="68" cm="1">
        <f t="array" ref="K49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49" s="68" cm="1">
        <f t="array" ref="L49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49" s="68" cm="1">
        <f t="array" ref="M49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49" s="68" cm="1">
        <f t="array" ref="N49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49" s="68" cm="1">
        <f t="array" ref="O49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49" s="68" cm="1">
        <f t="array" ref="P49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49" s="68" cm="1">
        <f t="array" ref="Q49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49" s="68" cm="1">
        <f t="array" ref="R49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49" s="68" cm="1">
        <f t="array" ref="S49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49" s="68" cm="1">
        <f t="array" ref="T49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49" s="68" cm="1">
        <f t="array" ref="U49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49" s="68" cm="1">
        <f t="array" ref="V49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49" s="68" cm="1">
        <f t="array" ref="W49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49" s="68" cm="1">
        <f t="array" ref="X49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49" s="68" cm="1">
        <f t="array" ref="Y49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49" s="68" cm="1">
        <f t="array" ref="Z49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49" s="68" cm="1">
        <f t="array" ref="AA49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49" s="68" cm="1">
        <f t="array" ref="AB49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49" s="68" cm="1">
        <f t="array" ref="AC49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49" s="68" cm="1">
        <f t="array" ref="AD49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49" s="2" cm="1">
        <f t="array" ref="AE49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49" s="2" cm="1">
        <f t="array" ref="AF49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49" s="2" cm="1">
        <f t="array" ref="AG49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49" s="2" cm="1">
        <f t="array" ref="AH49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49" s="2" cm="1">
        <f t="array" ref="AI49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49" s="2" cm="1">
        <f t="array" ref="AJ49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49" s="2" cm="1">
        <f t="array" ref="AK49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49" s="2" cm="1">
        <f t="array" ref="AL49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49" s="2" cm="1">
        <f t="array" ref="AM49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49" s="2" cm="1">
        <f t="array" ref="AN49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0" spans="2:40" x14ac:dyDescent="0.25">
      <c r="B50" t="str">
        <f>IFERROR(INDEX([1]!Prosjektkalkyle[Fylke], MATCH([1]!Kartleggingsplan[[#This Row],[Prosjektnavn]], [1]!Prosjektkalkyle[Prosjektnavn], 0)), "Ikke funnet")</f>
        <v>AG</v>
      </c>
      <c r="C50" s="45" cm="1">
        <f t="array" ref="C50">_xlfn.XLOOKUP(1, ([1]!Kommuner[Fylke] = Valgt_Fylke) * ([1]!Kommuner[Kommune] = [1]!Kartleggingsplan[[#This Row],[Kommune]]), [1]!Kommuner[Regionnr], "")</f>
        <v>0</v>
      </c>
      <c r="D50" s="19" t="s">
        <v>83</v>
      </c>
      <c r="E50" s="19" t="s">
        <v>80</v>
      </c>
      <c r="F50" s="20" t="str">
        <f>IFERROR(INDEX([1]!Prosjektkalkyle[Prosjekttype], MATCH([1]!Kartleggingsplan[[#This Row],[Prosjektnavn]], [1]!Prosjektkalkyle[Prosjektnavn], 0)), "Ikke funnet")</f>
        <v>Omløpsbilder</v>
      </c>
      <c r="G50">
        <f>IFERROR(INDEX([1]!Prosjektkalkyle[Oppstart år], MATCH([1]!Kartleggingsplan[[#This Row],[Prosjektnavn]], [1]!Prosjektkalkyle[Prosjektnavn], 0)), "Ikke funnet")</f>
        <v>2027</v>
      </c>
      <c r="H50" s="46"/>
      <c r="I50" s="47">
        <f>IFERROR(INDEX([1]!Prosjektkalkyle[Enhet], MATCH([1]!Kartleggingsplan[[#This Row],[Prosjektnavn]], [1]!Prosjektkalkyle[Prosjektnavn], 0)), "Ikke funnet")</f>
        <v>0</v>
      </c>
      <c r="J50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0" s="68" cm="1">
        <f t="array" ref="K50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0" s="68" cm="1">
        <f t="array" ref="L50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0" s="68" cm="1">
        <f t="array" ref="M50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0" s="68" cm="1">
        <f t="array" ref="N50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0" s="68" cm="1">
        <f t="array" ref="O50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0" s="68" cm="1">
        <f t="array" ref="P50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0" s="68" cm="1">
        <f t="array" ref="Q50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0" s="68" cm="1">
        <f t="array" ref="R50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0" s="68" cm="1">
        <f t="array" ref="S50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0" s="68" cm="1">
        <f t="array" ref="T50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0" s="68" cm="1">
        <f t="array" ref="U50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0" s="68" cm="1">
        <f t="array" ref="V50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0" s="68" cm="1">
        <f t="array" ref="W50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0" s="68" cm="1">
        <f t="array" ref="X50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0" s="68" cm="1">
        <f t="array" ref="Y50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0" s="68" cm="1">
        <f t="array" ref="Z50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0" s="68" cm="1">
        <f t="array" ref="AA50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0" s="68" cm="1">
        <f t="array" ref="AB50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0" s="68" cm="1">
        <f t="array" ref="AC50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0" s="68" cm="1">
        <f t="array" ref="AD50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0" s="2" cm="1">
        <f t="array" ref="AE50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0" s="2" cm="1">
        <f t="array" ref="AF50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0" s="2" cm="1">
        <f t="array" ref="AG50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0" s="2" cm="1">
        <f t="array" ref="AH50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0" s="2" cm="1">
        <f t="array" ref="AI50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0" s="2" cm="1">
        <f t="array" ref="AJ50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0" s="2" cm="1">
        <f t="array" ref="AK50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0" s="2" cm="1">
        <f t="array" ref="AL50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0" s="2" cm="1">
        <f t="array" ref="AM50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0" s="2" cm="1">
        <f t="array" ref="AN50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1" spans="2:40" x14ac:dyDescent="0.25">
      <c r="B51" t="str">
        <f>IFERROR(INDEX([1]!Prosjektkalkyle[Fylke], MATCH([1]!Kartleggingsplan[[#This Row],[Prosjektnavn]], [1]!Prosjektkalkyle[Prosjektnavn], 0)), "Ikke funnet")</f>
        <v>AG</v>
      </c>
      <c r="C51" s="45" cm="1">
        <f t="array" ref="C51">_xlfn.XLOOKUP(1, ([1]!Kommuner[Fylke] = Valgt_Fylke) * ([1]!Kommuner[Kommune] = [1]!Kartleggingsplan[[#This Row],[Kommune]]), [1]!Kommuner[Regionnr], "")</f>
        <v>0</v>
      </c>
      <c r="D51" s="19" t="s">
        <v>83</v>
      </c>
      <c r="E51" s="19" t="s">
        <v>79</v>
      </c>
      <c r="F51" s="20" t="str">
        <f>IFERROR(INDEX([1]!Prosjektkalkyle[Prosjekttype], MATCH([1]!Kartleggingsplan[[#This Row],[Prosjektnavn]], [1]!Prosjektkalkyle[Prosjektnavn], 0)), "Ikke funnet")</f>
        <v>Omløpsbilder</v>
      </c>
      <c r="G51">
        <f>IFERROR(INDEX([1]!Prosjektkalkyle[Oppstart år], MATCH([1]!Kartleggingsplan[[#This Row],[Prosjektnavn]], [1]!Prosjektkalkyle[Prosjektnavn], 0)), "Ikke funnet")</f>
        <v>2027</v>
      </c>
      <c r="H51" s="46"/>
      <c r="I51" s="47">
        <f>IFERROR(INDEX([1]!Prosjektkalkyle[Enhet], MATCH([1]!Kartleggingsplan[[#This Row],[Prosjektnavn]], [1]!Prosjektkalkyle[Prosjektnavn], 0)), "Ikke funnet")</f>
        <v>0</v>
      </c>
      <c r="J51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1" s="68" cm="1">
        <f t="array" ref="K5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1" s="68" cm="1">
        <f t="array" ref="L5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1" s="68" cm="1">
        <f t="array" ref="M5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1" s="68" cm="1">
        <f t="array" ref="N5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1" s="68" cm="1">
        <f t="array" ref="O5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1" s="68" cm="1">
        <f t="array" ref="P5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1" s="68" cm="1">
        <f t="array" ref="Q5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1" s="68" cm="1">
        <f t="array" ref="R5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1" s="68" cm="1">
        <f t="array" ref="S5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1" s="68" cm="1">
        <f t="array" ref="T5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1" s="68" cm="1">
        <f t="array" ref="U5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1" s="68" cm="1">
        <f t="array" ref="V5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1" s="68" cm="1">
        <f t="array" ref="W5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1" s="68" cm="1">
        <f t="array" ref="X5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1" s="68" cm="1">
        <f t="array" ref="Y5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1" s="68" cm="1">
        <f t="array" ref="Z5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1" s="68" cm="1">
        <f t="array" ref="AA5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1" s="68" cm="1">
        <f t="array" ref="AB5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1" s="68" cm="1">
        <f t="array" ref="AC5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1" s="68" cm="1">
        <f t="array" ref="AD5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1" s="2" cm="1">
        <f t="array" ref="AE5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1" s="2" cm="1">
        <f t="array" ref="AF5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1" s="2" cm="1">
        <f t="array" ref="AG5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1" s="2" cm="1">
        <f t="array" ref="AH5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1" s="2" cm="1">
        <f t="array" ref="AI5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1" s="2" cm="1">
        <f t="array" ref="AJ5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1" s="2" cm="1">
        <f t="array" ref="AK5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1" s="2" cm="1">
        <f t="array" ref="AL5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1" s="2" cm="1">
        <f t="array" ref="AM5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1" s="2" cm="1">
        <f t="array" ref="AN5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2" spans="2:40" x14ac:dyDescent="0.25">
      <c r="B52" t="str">
        <f>IFERROR(INDEX([1]!Prosjektkalkyle[Fylke], MATCH([1]!Kartleggingsplan[[#This Row],[Prosjektnavn]], [1]!Prosjektkalkyle[Prosjektnavn], 0)), "Ikke funnet")</f>
        <v>AG</v>
      </c>
      <c r="C52" s="45" cm="1">
        <f t="array" ref="C52">_xlfn.XLOOKUP(1, ([1]!Kommuner[Fylke] = Valgt_Fylke) * ([1]!Kommuner[Kommune] = [1]!Kartleggingsplan[[#This Row],[Kommune]]), [1]!Kommuner[Regionnr], "")</f>
        <v>0</v>
      </c>
      <c r="D52" s="19" t="s">
        <v>83</v>
      </c>
      <c r="E52" s="19" t="s">
        <v>68</v>
      </c>
      <c r="F52" s="20" t="str">
        <f>IFERROR(INDEX([1]!Prosjektkalkyle[Prosjekttype], MATCH([1]!Kartleggingsplan[[#This Row],[Prosjektnavn]], [1]!Prosjektkalkyle[Prosjektnavn], 0)), "Ikke funnet")</f>
        <v>Omløpsbilder</v>
      </c>
      <c r="G52">
        <f>IFERROR(INDEX([1]!Prosjektkalkyle[Oppstart år], MATCH([1]!Kartleggingsplan[[#This Row],[Prosjektnavn]], [1]!Prosjektkalkyle[Prosjektnavn], 0)), "Ikke funnet")</f>
        <v>2027</v>
      </c>
      <c r="H52" s="46"/>
      <c r="I52" s="47">
        <f>IFERROR(INDEX([1]!Prosjektkalkyle[Enhet], MATCH([1]!Kartleggingsplan[[#This Row],[Prosjektnavn]], [1]!Prosjektkalkyle[Prosjektnavn], 0)), "Ikke funnet")</f>
        <v>0</v>
      </c>
      <c r="J52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2" s="68" cm="1">
        <f t="array" ref="K52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2" s="68" cm="1">
        <f t="array" ref="L52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2" s="68" cm="1">
        <f t="array" ref="M52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2" s="68" cm="1">
        <f t="array" ref="N52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2" s="68" cm="1">
        <f t="array" ref="O52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2" s="68" cm="1">
        <f t="array" ref="P52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2" s="68" cm="1">
        <f t="array" ref="Q52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2" s="68" cm="1">
        <f t="array" ref="R52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2" s="68" cm="1">
        <f t="array" ref="S52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2" s="68" cm="1">
        <f t="array" ref="T52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2" s="68" cm="1">
        <f t="array" ref="U52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2" s="68" cm="1">
        <f t="array" ref="V52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2" s="68" cm="1">
        <f t="array" ref="W52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2" s="68" cm="1">
        <f t="array" ref="X52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2" s="68" cm="1">
        <f t="array" ref="Y52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2" s="68" cm="1">
        <f t="array" ref="Z52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2" s="68" cm="1">
        <f t="array" ref="AA52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2" s="68" cm="1">
        <f t="array" ref="AB52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2" s="68" cm="1">
        <f t="array" ref="AC52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2" s="68" cm="1">
        <f t="array" ref="AD52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2" s="2" cm="1">
        <f t="array" ref="AE52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2" s="2" cm="1">
        <f t="array" ref="AF52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2" s="2" cm="1">
        <f t="array" ref="AG52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2" s="2" cm="1">
        <f t="array" ref="AH52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2" s="2" cm="1">
        <f t="array" ref="AI52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2" s="2" cm="1">
        <f t="array" ref="AJ52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2" s="2" cm="1">
        <f t="array" ref="AK52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2" s="2" cm="1">
        <f t="array" ref="AL52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2" s="2" cm="1">
        <f t="array" ref="AM52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2" s="2" cm="1">
        <f t="array" ref="AN52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3" spans="2:40" x14ac:dyDescent="0.25">
      <c r="B53" t="str">
        <f>IFERROR(INDEX([1]!Prosjektkalkyle[Fylke], MATCH([1]!Kartleggingsplan[[#This Row],[Prosjektnavn]], [1]!Prosjektkalkyle[Prosjektnavn], 0)), "Ikke funnet")</f>
        <v>AG</v>
      </c>
      <c r="C53" s="45" cm="1">
        <f t="array" ref="C53">_xlfn.XLOOKUP(1, ([1]!Kommuner[Fylke] = Valgt_Fylke) * ([1]!Kommuner[Kommune] = [1]!Kartleggingsplan[[#This Row],[Kommune]]), [1]!Kommuner[Regionnr], "")</f>
        <v>0</v>
      </c>
      <c r="D53" s="19" t="s">
        <v>83</v>
      </c>
      <c r="E53" s="19" t="s">
        <v>78</v>
      </c>
      <c r="F53" s="20" t="str">
        <f>IFERROR(INDEX([1]!Prosjektkalkyle[Prosjekttype], MATCH([1]!Kartleggingsplan[[#This Row],[Prosjektnavn]], [1]!Prosjektkalkyle[Prosjektnavn], 0)), "Ikke funnet")</f>
        <v>Omløpsbilder</v>
      </c>
      <c r="G53">
        <f>IFERROR(INDEX([1]!Prosjektkalkyle[Oppstart år], MATCH([1]!Kartleggingsplan[[#This Row],[Prosjektnavn]], [1]!Prosjektkalkyle[Prosjektnavn], 0)), "Ikke funnet")</f>
        <v>2027</v>
      </c>
      <c r="H53" s="46"/>
      <c r="I53" s="47">
        <f>IFERROR(INDEX([1]!Prosjektkalkyle[Enhet], MATCH([1]!Kartleggingsplan[[#This Row],[Prosjektnavn]], [1]!Prosjektkalkyle[Prosjektnavn], 0)), "Ikke funnet")</f>
        <v>0</v>
      </c>
      <c r="J53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3" s="68" cm="1">
        <f t="array" ref="K5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3" s="68" cm="1">
        <f t="array" ref="L5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3" s="68" cm="1">
        <f t="array" ref="M5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3" s="68" cm="1">
        <f t="array" ref="N5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3" s="68" cm="1">
        <f t="array" ref="O5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3" s="68" cm="1">
        <f t="array" ref="P5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3" s="68" cm="1">
        <f t="array" ref="Q5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3" s="68" cm="1">
        <f t="array" ref="R5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3" s="68" cm="1">
        <f t="array" ref="S5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3" s="68" cm="1">
        <f t="array" ref="T5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3" s="68" cm="1">
        <f t="array" ref="U5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3" s="68" cm="1">
        <f t="array" ref="V5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3" s="68" cm="1">
        <f t="array" ref="W5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3" s="68" cm="1">
        <f t="array" ref="X5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3" s="68" cm="1">
        <f t="array" ref="Y5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3" s="68" cm="1">
        <f t="array" ref="Z5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3" s="68" cm="1">
        <f t="array" ref="AA5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3" s="68" cm="1">
        <f t="array" ref="AB5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3" s="68" cm="1">
        <f t="array" ref="AC5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3" s="68" cm="1">
        <f t="array" ref="AD5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3" s="2" cm="1">
        <f t="array" ref="AE5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3" s="2" cm="1">
        <f t="array" ref="AF5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3" s="2" cm="1">
        <f t="array" ref="AG5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3" s="2" cm="1">
        <f t="array" ref="AH5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3" s="2" cm="1">
        <f t="array" ref="AI5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3" s="2" cm="1">
        <f t="array" ref="AJ5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3" s="2" cm="1">
        <f t="array" ref="AK5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3" s="2" cm="1">
        <f t="array" ref="AL5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3" s="2" cm="1">
        <f t="array" ref="AM5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3" s="2" cm="1">
        <f t="array" ref="AN5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4" spans="2:40" x14ac:dyDescent="0.25">
      <c r="B54" t="str">
        <f>IFERROR(INDEX([1]!Prosjektkalkyle[Fylke], MATCH([1]!Kartleggingsplan[[#This Row],[Prosjektnavn]], [1]!Prosjektkalkyle[Prosjektnavn], 0)), "Ikke funnet")</f>
        <v>AG</v>
      </c>
      <c r="C54" s="45" cm="1">
        <f t="array" ref="C54">_xlfn.XLOOKUP(1, ([1]!Kommuner[Fylke] = Valgt_Fylke) * ([1]!Kommuner[Kommune] = [1]!Kartleggingsplan[[#This Row],[Kommune]]), [1]!Kommuner[Regionnr], "")</f>
        <v>0</v>
      </c>
      <c r="D54" s="19" t="s">
        <v>83</v>
      </c>
      <c r="E54" s="19" t="s">
        <v>88</v>
      </c>
      <c r="F54" s="20" t="str">
        <f>IFERROR(INDEX([1]!Prosjektkalkyle[Prosjekttype], MATCH([1]!Kartleggingsplan[[#This Row],[Prosjektnavn]], [1]!Prosjektkalkyle[Prosjektnavn], 0)), "Ikke funnet")</f>
        <v>Omløpsbilder</v>
      </c>
      <c r="G54">
        <f>IFERROR(INDEX([1]!Prosjektkalkyle[Oppstart år], MATCH([1]!Kartleggingsplan[[#This Row],[Prosjektnavn]], [1]!Prosjektkalkyle[Prosjektnavn], 0)), "Ikke funnet")</f>
        <v>2027</v>
      </c>
      <c r="H54" s="46"/>
      <c r="I54" s="47">
        <f>IFERROR(INDEX([1]!Prosjektkalkyle[Enhet], MATCH([1]!Kartleggingsplan[[#This Row],[Prosjektnavn]], [1]!Prosjektkalkyle[Prosjektnavn], 0)), "Ikke funnet")</f>
        <v>0</v>
      </c>
      <c r="J54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4" s="68" cm="1">
        <f t="array" ref="K5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4" s="68" cm="1">
        <f t="array" ref="L5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4" s="68" cm="1">
        <f t="array" ref="M5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4" s="68" cm="1">
        <f t="array" ref="N5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4" s="68" cm="1">
        <f t="array" ref="O5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4" s="68" cm="1">
        <f t="array" ref="P5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4" s="68" cm="1">
        <f t="array" ref="Q5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4" s="68" cm="1">
        <f t="array" ref="R5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4" s="68" cm="1">
        <f t="array" ref="S5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4" s="68" cm="1">
        <f t="array" ref="T5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4" s="68" cm="1">
        <f t="array" ref="U5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4" s="68" cm="1">
        <f t="array" ref="V5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4" s="68" cm="1">
        <f t="array" ref="W5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4" s="68" cm="1">
        <f t="array" ref="X5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4" s="68" cm="1">
        <f t="array" ref="Y5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4" s="68" cm="1">
        <f t="array" ref="Z5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4" s="68" cm="1">
        <f t="array" ref="AA5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4" s="68" cm="1">
        <f t="array" ref="AB5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4" s="68" cm="1">
        <f t="array" ref="AC5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4" s="68" cm="1">
        <f t="array" ref="AD5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4" s="2" cm="1">
        <f t="array" ref="AE5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4" s="2" cm="1">
        <f t="array" ref="AF5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4" s="2" cm="1">
        <f t="array" ref="AG5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4" s="2" cm="1">
        <f t="array" ref="AH5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4" s="2" cm="1">
        <f t="array" ref="AI5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4" s="2" cm="1">
        <f t="array" ref="AJ5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4" s="2" cm="1">
        <f t="array" ref="AK5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4" s="2" cm="1">
        <f t="array" ref="AL5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4" s="2" cm="1">
        <f t="array" ref="AM5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4" s="2" cm="1">
        <f t="array" ref="AN5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5" spans="2:40" x14ac:dyDescent="0.25">
      <c r="B55" t="str">
        <f>IFERROR(INDEX([1]!Prosjektkalkyle[Fylke], MATCH([1]!Kartleggingsplan[[#This Row],[Prosjektnavn]], [1]!Prosjektkalkyle[Prosjektnavn], 0)), "Ikke funnet")</f>
        <v>AG</v>
      </c>
      <c r="C55" s="45" cm="1">
        <f t="array" ref="C55">_xlfn.XLOOKUP(1, ([1]!Kommuner[Fylke] = Valgt_Fylke) * ([1]!Kommuner[Kommune] = [1]!Kartleggingsplan[[#This Row],[Kommune]]), [1]!Kommuner[Regionnr], "")</f>
        <v>0</v>
      </c>
      <c r="D55" s="19" t="s">
        <v>83</v>
      </c>
      <c r="E55" s="19" t="s">
        <v>89</v>
      </c>
      <c r="F55" s="20" t="str">
        <f>IFERROR(INDEX([1]!Prosjektkalkyle[Prosjekttype], MATCH([1]!Kartleggingsplan[[#This Row],[Prosjektnavn]], [1]!Prosjektkalkyle[Prosjektnavn], 0)), "Ikke funnet")</f>
        <v>Omløpsbilder</v>
      </c>
      <c r="G55">
        <f>IFERROR(INDEX([1]!Prosjektkalkyle[Oppstart år], MATCH([1]!Kartleggingsplan[[#This Row],[Prosjektnavn]], [1]!Prosjektkalkyle[Prosjektnavn], 0)), "Ikke funnet")</f>
        <v>2027</v>
      </c>
      <c r="H55" s="46"/>
      <c r="I55" s="47">
        <f>IFERROR(INDEX([1]!Prosjektkalkyle[Enhet], MATCH([1]!Kartleggingsplan[[#This Row],[Prosjektnavn]], [1]!Prosjektkalkyle[Prosjektnavn], 0)), "Ikke funnet")</f>
        <v>0</v>
      </c>
      <c r="J55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5" s="68" cm="1">
        <f t="array" ref="K5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5" s="68" cm="1">
        <f t="array" ref="L5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5" s="68" cm="1">
        <f t="array" ref="M5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5" s="68" cm="1">
        <f t="array" ref="N5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5" s="68" cm="1">
        <f t="array" ref="O5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5" s="68" cm="1">
        <f t="array" ref="P5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5" s="68" cm="1">
        <f t="array" ref="Q5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5" s="68" cm="1">
        <f t="array" ref="R5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5" s="68" cm="1">
        <f t="array" ref="S5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5" s="68" cm="1">
        <f t="array" ref="T5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5" s="68" cm="1">
        <f t="array" ref="U5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5" s="68" cm="1">
        <f t="array" ref="V5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5" s="68" cm="1">
        <f t="array" ref="W5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5" s="68" cm="1">
        <f t="array" ref="X5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5" s="68" cm="1">
        <f t="array" ref="Y5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5" s="68" cm="1">
        <f t="array" ref="Z5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5" s="68" cm="1">
        <f t="array" ref="AA5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5" s="68" cm="1">
        <f t="array" ref="AB5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5" s="68" cm="1">
        <f t="array" ref="AC5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5" s="68" cm="1">
        <f t="array" ref="AD5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5" s="2" cm="1">
        <f t="array" ref="AE5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5" s="2" cm="1">
        <f t="array" ref="AF5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5" s="2" cm="1">
        <f t="array" ref="AG5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5" s="2" cm="1">
        <f t="array" ref="AH5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5" s="2" cm="1">
        <f t="array" ref="AI5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5" s="2" cm="1">
        <f t="array" ref="AJ5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5" s="2" cm="1">
        <f t="array" ref="AK5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5" s="2" cm="1">
        <f t="array" ref="AL5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5" s="2" cm="1">
        <f t="array" ref="AM5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5" s="2" cm="1">
        <f t="array" ref="AN5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6" spans="2:40" x14ac:dyDescent="0.25">
      <c r="B56" t="str">
        <f>IFERROR(INDEX([1]!Prosjektkalkyle[Fylke], MATCH([1]!Kartleggingsplan[[#This Row],[Prosjektnavn]], [1]!Prosjektkalkyle[Prosjektnavn], 0)), "Ikke funnet")</f>
        <v>AG</v>
      </c>
      <c r="C56" s="45" cm="1">
        <f t="array" ref="C56">_xlfn.XLOOKUP(1, ([1]!Kommuner[Fylke] = Valgt_Fylke) * ([1]!Kommuner[Kommune] = [1]!Kartleggingsplan[[#This Row],[Kommune]]), [1]!Kommuner[Regionnr], "")</f>
        <v>0</v>
      </c>
      <c r="D56" s="19" t="s">
        <v>83</v>
      </c>
      <c r="E56" s="19" t="s">
        <v>90</v>
      </c>
      <c r="F56" s="20" t="str">
        <f>IFERROR(INDEX([1]!Prosjektkalkyle[Prosjekttype], MATCH([1]!Kartleggingsplan[[#This Row],[Prosjektnavn]], [1]!Prosjektkalkyle[Prosjektnavn], 0)), "Ikke funnet")</f>
        <v>Omløpsbilder</v>
      </c>
      <c r="G56">
        <f>IFERROR(INDEX([1]!Prosjektkalkyle[Oppstart år], MATCH([1]!Kartleggingsplan[[#This Row],[Prosjektnavn]], [1]!Prosjektkalkyle[Prosjektnavn], 0)), "Ikke funnet")</f>
        <v>2027</v>
      </c>
      <c r="H56" s="46"/>
      <c r="I56" s="47">
        <f>IFERROR(INDEX([1]!Prosjektkalkyle[Enhet], MATCH([1]!Kartleggingsplan[[#This Row],[Prosjektnavn]], [1]!Prosjektkalkyle[Prosjektnavn], 0)), "Ikke funnet")</f>
        <v>0</v>
      </c>
      <c r="J56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6" s="68" cm="1">
        <f t="array" ref="K5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6" s="68" cm="1">
        <f t="array" ref="L5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6" s="68" cm="1">
        <f t="array" ref="M5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6" s="68" cm="1">
        <f t="array" ref="N5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6" s="68" cm="1">
        <f t="array" ref="O5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6" s="68" cm="1">
        <f t="array" ref="P5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6" s="68" cm="1">
        <f t="array" ref="Q5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6" s="68" cm="1">
        <f t="array" ref="R5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6" s="68" cm="1">
        <f t="array" ref="S5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6" s="68" cm="1">
        <f t="array" ref="T5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6" s="68" cm="1">
        <f t="array" ref="U5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6" s="68" cm="1">
        <f t="array" ref="V5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6" s="68" cm="1">
        <f t="array" ref="W5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6" s="68" cm="1">
        <f t="array" ref="X5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6" s="68" cm="1">
        <f t="array" ref="Y5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6" s="68" cm="1">
        <f t="array" ref="Z5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6" s="68" cm="1">
        <f t="array" ref="AA5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6" s="68" cm="1">
        <f t="array" ref="AB5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6" s="68" cm="1">
        <f t="array" ref="AC5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6" s="68" cm="1">
        <f t="array" ref="AD5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6" s="2" cm="1">
        <f t="array" ref="AE5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6" s="2" cm="1">
        <f t="array" ref="AF5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6" s="2" cm="1">
        <f t="array" ref="AG5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6" s="2" cm="1">
        <f t="array" ref="AH5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6" s="2" cm="1">
        <f t="array" ref="AI5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6" s="2" cm="1">
        <f t="array" ref="AJ5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6" s="2" cm="1">
        <f t="array" ref="AK5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6" s="2" cm="1">
        <f t="array" ref="AL5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6" s="2" cm="1">
        <f t="array" ref="AM5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6" s="2" cm="1">
        <f t="array" ref="AN5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7" spans="2:40" x14ac:dyDescent="0.25">
      <c r="B57" t="str">
        <f>IFERROR(INDEX([1]!Prosjektkalkyle[Fylke], MATCH([1]!Kartleggingsplan[[#This Row],[Prosjektnavn]], [1]!Prosjektkalkyle[Prosjektnavn], 0)), "Ikke funnet")</f>
        <v>AG</v>
      </c>
      <c r="C57" s="45" cm="1">
        <f t="array" ref="C57">_xlfn.XLOOKUP(1, ([1]!Kommuner[Fylke] = Valgt_Fylke) * ([1]!Kommuner[Kommune] = [1]!Kartleggingsplan[[#This Row],[Kommune]]), [1]!Kommuner[Regionnr], "")</f>
        <v>0</v>
      </c>
      <c r="D57" s="19" t="s">
        <v>83</v>
      </c>
      <c r="E57" s="19" t="s">
        <v>91</v>
      </c>
      <c r="F57" s="20" t="str">
        <f>IFERROR(INDEX([1]!Prosjektkalkyle[Prosjekttype], MATCH([1]!Kartleggingsplan[[#This Row],[Prosjektnavn]], [1]!Prosjektkalkyle[Prosjektnavn], 0)), "Ikke funnet")</f>
        <v>Omløpsbilder</v>
      </c>
      <c r="G57">
        <f>IFERROR(INDEX([1]!Prosjektkalkyle[Oppstart år], MATCH([1]!Kartleggingsplan[[#This Row],[Prosjektnavn]], [1]!Prosjektkalkyle[Prosjektnavn], 0)), "Ikke funnet")</f>
        <v>2027</v>
      </c>
      <c r="H57" s="46"/>
      <c r="I57" s="47">
        <f>IFERROR(INDEX([1]!Prosjektkalkyle[Enhet], MATCH([1]!Kartleggingsplan[[#This Row],[Prosjektnavn]], [1]!Prosjektkalkyle[Prosjektnavn], 0)), "Ikke funnet")</f>
        <v>0</v>
      </c>
      <c r="J57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7" s="68" cm="1">
        <f t="array" ref="K5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7" s="68" cm="1">
        <f t="array" ref="L5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7" s="68" cm="1">
        <f t="array" ref="M5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7" s="68" cm="1">
        <f t="array" ref="N5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7" s="68" cm="1">
        <f t="array" ref="O5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7" s="68" cm="1">
        <f t="array" ref="P5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7" s="68" cm="1">
        <f t="array" ref="Q5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7" s="68" cm="1">
        <f t="array" ref="R5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7" s="68" cm="1">
        <f t="array" ref="S5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7" s="68" cm="1">
        <f t="array" ref="T5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7" s="68" cm="1">
        <f t="array" ref="U5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7" s="68" cm="1">
        <f t="array" ref="V5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7" s="68" cm="1">
        <f t="array" ref="W5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7" s="68" cm="1">
        <f t="array" ref="X5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7" s="68" cm="1">
        <f t="array" ref="Y5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7" s="68" cm="1">
        <f t="array" ref="Z5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7" s="68" cm="1">
        <f t="array" ref="AA5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7" s="68" cm="1">
        <f t="array" ref="AB5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7" s="68" cm="1">
        <f t="array" ref="AC5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7" s="68" cm="1">
        <f t="array" ref="AD5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7" s="2" cm="1">
        <f t="array" ref="AE5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7" s="2" cm="1">
        <f t="array" ref="AF5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7" s="2" cm="1">
        <f t="array" ref="AG5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7" s="2" cm="1">
        <f t="array" ref="AH5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7" s="2" cm="1">
        <f t="array" ref="AI5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7" s="2" cm="1">
        <f t="array" ref="AJ5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7" s="2" cm="1">
        <f t="array" ref="AK5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7" s="2" cm="1">
        <f t="array" ref="AL5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7" s="2" cm="1">
        <f t="array" ref="AM5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7" s="2" cm="1">
        <f t="array" ref="AN5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8" spans="2:40" x14ac:dyDescent="0.25">
      <c r="B58" t="str">
        <f>IFERROR(INDEX([1]!Prosjektkalkyle[Fylke], MATCH([1]!Kartleggingsplan[[#This Row],[Prosjektnavn]], [1]!Prosjektkalkyle[Prosjektnavn], 0)), "Ikke funnet")</f>
        <v>AG</v>
      </c>
      <c r="C58" s="45" cm="1">
        <f t="array" ref="C58">_xlfn.XLOOKUP(1, ([1]!Kommuner[Fylke] = Valgt_Fylke) * ([1]!Kommuner[Kommune] = [1]!Kartleggingsplan[[#This Row],[Kommune]]), [1]!Kommuner[Regionnr], "")</f>
        <v>0</v>
      </c>
      <c r="D58" s="19" t="s">
        <v>83</v>
      </c>
      <c r="E58" s="19" t="s">
        <v>72</v>
      </c>
      <c r="F58" s="20" t="str">
        <f>IFERROR(INDEX([1]!Prosjektkalkyle[Prosjekttype], MATCH([1]!Kartleggingsplan[[#This Row],[Prosjektnavn]], [1]!Prosjektkalkyle[Prosjektnavn], 0)), "Ikke funnet")</f>
        <v>Omløpsbilder</v>
      </c>
      <c r="G58">
        <f>IFERROR(INDEX([1]!Prosjektkalkyle[Oppstart år], MATCH([1]!Kartleggingsplan[[#This Row],[Prosjektnavn]], [1]!Prosjektkalkyle[Prosjektnavn], 0)), "Ikke funnet")</f>
        <v>2027</v>
      </c>
      <c r="H58" s="46"/>
      <c r="I58" s="47">
        <f>IFERROR(INDEX([1]!Prosjektkalkyle[Enhet], MATCH([1]!Kartleggingsplan[[#This Row],[Prosjektnavn]], [1]!Prosjektkalkyle[Prosjektnavn], 0)), "Ikke funnet")</f>
        <v>0</v>
      </c>
      <c r="J58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8" s="68" cm="1">
        <f t="array" ref="K58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8" s="68" cm="1">
        <f t="array" ref="L58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8" s="68" cm="1">
        <f t="array" ref="M58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8" s="68" cm="1">
        <f t="array" ref="N58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8" s="68" cm="1">
        <f t="array" ref="O58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8" s="68" cm="1">
        <f t="array" ref="P58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8" s="68" cm="1">
        <f t="array" ref="Q58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8" s="68" cm="1">
        <f t="array" ref="R58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8" s="68" cm="1">
        <f t="array" ref="S58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8" s="68" cm="1">
        <f t="array" ref="T58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8" s="68" cm="1">
        <f t="array" ref="U58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8" s="68" cm="1">
        <f t="array" ref="V58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8" s="68" cm="1">
        <f t="array" ref="W58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8" s="68" cm="1">
        <f t="array" ref="X58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8" s="68" cm="1">
        <f t="array" ref="Y58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8" s="68" cm="1">
        <f t="array" ref="Z58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8" s="68" cm="1">
        <f t="array" ref="AA58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8" s="68" cm="1">
        <f t="array" ref="AB58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8" s="68" cm="1">
        <f t="array" ref="AC58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8" s="68" cm="1">
        <f t="array" ref="AD58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8" s="2" cm="1">
        <f t="array" ref="AE58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8" s="2" cm="1">
        <f t="array" ref="AF58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8" s="2" cm="1">
        <f t="array" ref="AG58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8" s="2" cm="1">
        <f t="array" ref="AH58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8" s="2" cm="1">
        <f t="array" ref="AI58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8" s="2" cm="1">
        <f t="array" ref="AJ58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8" s="2" cm="1">
        <f t="array" ref="AK58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8" s="2" cm="1">
        <f t="array" ref="AL58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8" s="2" cm="1">
        <f t="array" ref="AM58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8" s="2" cm="1">
        <f t="array" ref="AN58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59" spans="2:40" x14ac:dyDescent="0.25">
      <c r="B59" t="str">
        <f>IFERROR(INDEX([1]!Prosjektkalkyle[Fylke], MATCH([1]!Kartleggingsplan[[#This Row],[Prosjektnavn]], [1]!Prosjektkalkyle[Prosjektnavn], 0)), "Ikke funnet")</f>
        <v>AG</v>
      </c>
      <c r="C59" s="45" cm="1">
        <f t="array" ref="C59">_xlfn.XLOOKUP(1, ([1]!Kommuner[Fylke] = Valgt_Fylke) * ([1]!Kommuner[Kommune] = [1]!Kartleggingsplan[[#This Row],[Kommune]]), [1]!Kommuner[Regionnr], "")</f>
        <v>0</v>
      </c>
      <c r="D59" s="19" t="s">
        <v>92</v>
      </c>
      <c r="E59" s="19" t="s">
        <v>84</v>
      </c>
      <c r="F59" s="20" t="str">
        <f>IFERROR(INDEX([1]!Prosjektkalkyle[Prosjekttype], MATCH([1]!Kartleggingsplan[[#This Row],[Prosjektnavn]], [1]!Prosjektkalkyle[Prosjektnavn], 0)), "Ikke funnet")</f>
        <v>AR5</v>
      </c>
      <c r="G59">
        <f>IFERROR(INDEX([1]!Prosjektkalkyle[Oppstart år], MATCH([1]!Kartleggingsplan[[#This Row],[Prosjektnavn]], [1]!Prosjektkalkyle[Prosjektnavn], 0)), "Ikke funnet")</f>
        <v>2028</v>
      </c>
      <c r="H59" s="46"/>
      <c r="I59" s="47">
        <f>IFERROR(INDEX([1]!Prosjektkalkyle[Enhet], MATCH([1]!Kartleggingsplan[[#This Row],[Prosjektnavn]], [1]!Prosjektkalkyle[Prosjektnavn], 0)), "Ikke funnet")</f>
        <v>0</v>
      </c>
      <c r="J59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59" s="68" cm="1">
        <f t="array" ref="K59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59" s="68" cm="1">
        <f t="array" ref="L59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59" s="68" cm="1">
        <f t="array" ref="M59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59" s="68" cm="1">
        <f t="array" ref="N59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59" s="68" cm="1">
        <f t="array" ref="O59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59" s="68" cm="1">
        <f t="array" ref="P59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59" s="68" cm="1">
        <f t="array" ref="Q59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59" s="68" cm="1">
        <f t="array" ref="R59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59" s="68" cm="1">
        <f t="array" ref="S59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59" s="68" cm="1">
        <f t="array" ref="T59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59" s="68" cm="1">
        <f t="array" ref="U59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59" s="68" cm="1">
        <f t="array" ref="V59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59" s="68" cm="1">
        <f t="array" ref="W59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59" s="68" cm="1">
        <f t="array" ref="X59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59" s="68" cm="1">
        <f t="array" ref="Y59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59" s="68" cm="1">
        <f t="array" ref="Z59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59" s="68" cm="1">
        <f t="array" ref="AA59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59" s="68" cm="1">
        <f t="array" ref="AB59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59" s="68" cm="1">
        <f t="array" ref="AC59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59" s="68" cm="1">
        <f t="array" ref="AD59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59" s="2" cm="1">
        <f t="array" ref="AE59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59" s="2" cm="1">
        <f t="array" ref="AF59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59" s="2" cm="1">
        <f t="array" ref="AG59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59" s="2" cm="1">
        <f t="array" ref="AH59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59" s="2" cm="1">
        <f t="array" ref="AI59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59" s="2" cm="1">
        <f t="array" ref="AJ59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59" s="2" cm="1">
        <f t="array" ref="AK59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59" s="2" cm="1">
        <f t="array" ref="AL59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59" s="2" cm="1">
        <f t="array" ref="AM59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59" s="2" cm="1">
        <f t="array" ref="AN59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0" spans="2:40" x14ac:dyDescent="0.25">
      <c r="B60" t="str">
        <f>IFERROR(INDEX([1]!Prosjektkalkyle[Fylke], MATCH([1]!Kartleggingsplan[[#This Row],[Prosjektnavn]], [1]!Prosjektkalkyle[Prosjektnavn], 0)), "Ikke funnet")</f>
        <v>AG</v>
      </c>
      <c r="C60" s="45" cm="1">
        <f t="array" ref="C60">_xlfn.XLOOKUP(1, ([1]!Kommuner[Fylke] = Valgt_Fylke) * ([1]!Kommuner[Kommune] = [1]!Kartleggingsplan[[#This Row],[Kommune]]), [1]!Kommuner[Regionnr], "")</f>
        <v>0</v>
      </c>
      <c r="D60" s="19" t="s">
        <v>92</v>
      </c>
      <c r="E60" s="19" t="s">
        <v>85</v>
      </c>
      <c r="F60" s="20" t="str">
        <f>IFERROR(INDEX([1]!Prosjektkalkyle[Prosjekttype], MATCH([1]!Kartleggingsplan[[#This Row],[Prosjektnavn]], [1]!Prosjektkalkyle[Prosjektnavn], 0)), "Ikke funnet")</f>
        <v>AR5</v>
      </c>
      <c r="G60">
        <f>IFERROR(INDEX([1]!Prosjektkalkyle[Oppstart år], MATCH([1]!Kartleggingsplan[[#This Row],[Prosjektnavn]], [1]!Prosjektkalkyle[Prosjektnavn], 0)), "Ikke funnet")</f>
        <v>2028</v>
      </c>
      <c r="H60" s="46"/>
      <c r="I60" s="47">
        <f>IFERROR(INDEX([1]!Prosjektkalkyle[Enhet], MATCH([1]!Kartleggingsplan[[#This Row],[Prosjektnavn]], [1]!Prosjektkalkyle[Prosjektnavn], 0)), "Ikke funnet")</f>
        <v>0</v>
      </c>
      <c r="J60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0" s="68" cm="1">
        <f t="array" ref="K60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0" s="68" cm="1">
        <f t="array" ref="L60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0" s="68" cm="1">
        <f t="array" ref="M60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0" s="68" cm="1">
        <f t="array" ref="N60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0" s="68" cm="1">
        <f t="array" ref="O60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0" s="68" cm="1">
        <f t="array" ref="P60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0" s="68" cm="1">
        <f t="array" ref="Q60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0" s="68" cm="1">
        <f t="array" ref="R60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0" s="68" cm="1">
        <f t="array" ref="S60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0" s="68" cm="1">
        <f t="array" ref="T60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0" s="68" cm="1">
        <f t="array" ref="U60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0" s="68" cm="1">
        <f t="array" ref="V60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0" s="68" cm="1">
        <f t="array" ref="W60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0" s="68" cm="1">
        <f t="array" ref="X60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0" s="68" cm="1">
        <f t="array" ref="Y60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0" s="68" cm="1">
        <f t="array" ref="Z60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0" s="68" cm="1">
        <f t="array" ref="AA60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0" s="68" cm="1">
        <f t="array" ref="AB60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0" s="68" cm="1">
        <f t="array" ref="AC60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0" s="68" cm="1">
        <f t="array" ref="AD60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0" s="2" cm="1">
        <f t="array" ref="AE60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0" s="2" cm="1">
        <f t="array" ref="AF60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0" s="2" cm="1">
        <f t="array" ref="AG60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0" s="2" cm="1">
        <f t="array" ref="AH60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0" s="2" cm="1">
        <f t="array" ref="AI60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0" s="2" cm="1">
        <f t="array" ref="AJ60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0" s="2" cm="1">
        <f t="array" ref="AK60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0" s="2" cm="1">
        <f t="array" ref="AL60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0" s="2" cm="1">
        <f t="array" ref="AM60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0" s="2" cm="1">
        <f t="array" ref="AN60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1" spans="2:40" x14ac:dyDescent="0.25">
      <c r="B61" t="str">
        <f>IFERROR(INDEX([1]!Prosjektkalkyle[Fylke], MATCH([1]!Kartleggingsplan[[#This Row],[Prosjektnavn]], [1]!Prosjektkalkyle[Prosjektnavn], 0)), "Ikke funnet")</f>
        <v>AG</v>
      </c>
      <c r="C61" s="45" cm="1">
        <f t="array" ref="C61">_xlfn.XLOOKUP(1, ([1]!Kommuner[Fylke] = Valgt_Fylke) * ([1]!Kommuner[Kommune] = [1]!Kartleggingsplan[[#This Row],[Kommune]]), [1]!Kommuner[Regionnr], "")</f>
        <v>0</v>
      </c>
      <c r="D61" s="19" t="s">
        <v>92</v>
      </c>
      <c r="E61" s="19" t="s">
        <v>62</v>
      </c>
      <c r="F61" s="20" t="str">
        <f>IFERROR(INDEX([1]!Prosjektkalkyle[Prosjekttype], MATCH([1]!Kartleggingsplan[[#This Row],[Prosjektnavn]], [1]!Prosjektkalkyle[Prosjektnavn], 0)), "Ikke funnet")</f>
        <v>AR5</v>
      </c>
      <c r="G61">
        <f>IFERROR(INDEX([1]!Prosjektkalkyle[Oppstart år], MATCH([1]!Kartleggingsplan[[#This Row],[Prosjektnavn]], [1]!Prosjektkalkyle[Prosjektnavn], 0)), "Ikke funnet")</f>
        <v>2028</v>
      </c>
      <c r="H61" s="46"/>
      <c r="I61" s="47">
        <f>IFERROR(INDEX([1]!Prosjektkalkyle[Enhet], MATCH([1]!Kartleggingsplan[[#This Row],[Prosjektnavn]], [1]!Prosjektkalkyle[Prosjektnavn], 0)), "Ikke funnet")</f>
        <v>0</v>
      </c>
      <c r="J61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1" s="68" cm="1">
        <f t="array" ref="K6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1" s="68" cm="1">
        <f t="array" ref="L6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1" s="68" cm="1">
        <f t="array" ref="M6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1" s="68" cm="1">
        <f t="array" ref="N6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1" s="68" cm="1">
        <f t="array" ref="O6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1" s="68" cm="1">
        <f t="array" ref="P6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1" s="68" cm="1">
        <f t="array" ref="Q6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1" s="68" cm="1">
        <f t="array" ref="R6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1" s="68" cm="1">
        <f t="array" ref="S6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1" s="68" cm="1">
        <f t="array" ref="T6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1" s="68" cm="1">
        <f t="array" ref="U6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1" s="68" cm="1">
        <f t="array" ref="V6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1" s="68" cm="1">
        <f t="array" ref="W6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1" s="68" cm="1">
        <f t="array" ref="X6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1" s="68" cm="1">
        <f t="array" ref="Y6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1" s="68" cm="1">
        <f t="array" ref="Z6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1" s="68" cm="1">
        <f t="array" ref="AA6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1" s="68" cm="1">
        <f t="array" ref="AB6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1" s="68" cm="1">
        <f t="array" ref="AC6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1" s="68" cm="1">
        <f t="array" ref="AD6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1" s="2" cm="1">
        <f t="array" ref="AE6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1" s="2" cm="1">
        <f t="array" ref="AF6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1" s="2" cm="1">
        <f t="array" ref="AG6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1" s="2" cm="1">
        <f t="array" ref="AH6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1" s="2" cm="1">
        <f t="array" ref="AI6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1" s="2" cm="1">
        <f t="array" ref="AJ6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1" s="2" cm="1">
        <f t="array" ref="AK6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1" s="2" cm="1">
        <f t="array" ref="AL6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1" s="2" cm="1">
        <f t="array" ref="AM6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1" s="2" cm="1">
        <f t="array" ref="AN6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2" spans="2:40" x14ac:dyDescent="0.25">
      <c r="B62" t="str">
        <f>IFERROR(INDEX([1]!Prosjektkalkyle[Fylke], MATCH([1]!Kartleggingsplan[[#This Row],[Prosjektnavn]], [1]!Prosjektkalkyle[Prosjektnavn], 0)), "Ikke funnet")</f>
        <v>AG</v>
      </c>
      <c r="C62" s="45" cm="1">
        <f t="array" ref="C62">_xlfn.XLOOKUP(1, ([1]!Kommuner[Fylke] = Valgt_Fylke) * ([1]!Kommuner[Kommune] = [1]!Kartleggingsplan[[#This Row],[Kommune]]), [1]!Kommuner[Regionnr], "")</f>
        <v>0</v>
      </c>
      <c r="D62" s="19" t="s">
        <v>92</v>
      </c>
      <c r="E62" s="19" t="s">
        <v>86</v>
      </c>
      <c r="F62" s="20" t="str">
        <f>IFERROR(INDEX([1]!Prosjektkalkyle[Prosjekttype], MATCH([1]!Kartleggingsplan[[#This Row],[Prosjektnavn]], [1]!Prosjektkalkyle[Prosjektnavn], 0)), "Ikke funnet")</f>
        <v>AR5</v>
      </c>
      <c r="G62">
        <f>IFERROR(INDEX([1]!Prosjektkalkyle[Oppstart år], MATCH([1]!Kartleggingsplan[[#This Row],[Prosjektnavn]], [1]!Prosjektkalkyle[Prosjektnavn], 0)), "Ikke funnet")</f>
        <v>2028</v>
      </c>
      <c r="H62" s="46"/>
      <c r="I62" s="47">
        <f>IFERROR(INDEX([1]!Prosjektkalkyle[Enhet], MATCH([1]!Kartleggingsplan[[#This Row],[Prosjektnavn]], [1]!Prosjektkalkyle[Prosjektnavn], 0)), "Ikke funnet")</f>
        <v>0</v>
      </c>
      <c r="J62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2" s="68" cm="1">
        <f t="array" ref="K62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2" s="68" cm="1">
        <f t="array" ref="L62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2" s="68" cm="1">
        <f t="array" ref="M62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2" s="68" cm="1">
        <f t="array" ref="N62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2" s="68" cm="1">
        <f t="array" ref="O62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2" s="68" cm="1">
        <f t="array" ref="P62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2" s="68" cm="1">
        <f t="array" ref="Q62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2" s="68" cm="1">
        <f t="array" ref="R62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2" s="68" cm="1">
        <f t="array" ref="S62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2" s="68" cm="1">
        <f t="array" ref="T62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2" s="68" cm="1">
        <f t="array" ref="U62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2" s="68" cm="1">
        <f t="array" ref="V62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2" s="68" cm="1">
        <f t="array" ref="W62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2" s="68" cm="1">
        <f t="array" ref="X62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2" s="68" cm="1">
        <f t="array" ref="Y62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2" s="68" cm="1">
        <f t="array" ref="Z62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2" s="68" cm="1">
        <f t="array" ref="AA62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2" s="68" cm="1">
        <f t="array" ref="AB62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2" s="68" cm="1">
        <f t="array" ref="AC62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2" s="68" cm="1">
        <f t="array" ref="AD62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2" s="2" cm="1">
        <f t="array" ref="AE62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2" s="2" cm="1">
        <f t="array" ref="AF62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2" s="2" cm="1">
        <f t="array" ref="AG62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2" s="2" cm="1">
        <f t="array" ref="AH62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2" s="2" cm="1">
        <f t="array" ref="AI62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2" s="2" cm="1">
        <f t="array" ref="AJ62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2" s="2" cm="1">
        <f t="array" ref="AK62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2" s="2" cm="1">
        <f t="array" ref="AL62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2" s="2" cm="1">
        <f t="array" ref="AM62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2" s="2" cm="1">
        <f t="array" ref="AN62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3" spans="2:40" x14ac:dyDescent="0.25">
      <c r="B63" t="str">
        <f>IFERROR(INDEX([1]!Prosjektkalkyle[Fylke], MATCH([1]!Kartleggingsplan[[#This Row],[Prosjektnavn]], [1]!Prosjektkalkyle[Prosjektnavn], 0)), "Ikke funnet")</f>
        <v>AG</v>
      </c>
      <c r="C63" s="45" cm="1">
        <f t="array" ref="C63">_xlfn.XLOOKUP(1, ([1]!Kommuner[Fylke] = Valgt_Fylke) * ([1]!Kommuner[Kommune] = [1]!Kartleggingsplan[[#This Row],[Kommune]]), [1]!Kommuner[Regionnr], "")</f>
        <v>0</v>
      </c>
      <c r="D63" s="19" t="s">
        <v>92</v>
      </c>
      <c r="E63" s="19" t="s">
        <v>66</v>
      </c>
      <c r="F63" s="20" t="str">
        <f>IFERROR(INDEX([1]!Prosjektkalkyle[Prosjekttype], MATCH([1]!Kartleggingsplan[[#This Row],[Prosjektnavn]], [1]!Prosjektkalkyle[Prosjektnavn], 0)), "Ikke funnet")</f>
        <v>AR5</v>
      </c>
      <c r="G63">
        <f>IFERROR(INDEX([1]!Prosjektkalkyle[Oppstart år], MATCH([1]!Kartleggingsplan[[#This Row],[Prosjektnavn]], [1]!Prosjektkalkyle[Prosjektnavn], 0)), "Ikke funnet")</f>
        <v>2028</v>
      </c>
      <c r="H63" s="46"/>
      <c r="I63" s="47">
        <f>IFERROR(INDEX([1]!Prosjektkalkyle[Enhet], MATCH([1]!Kartleggingsplan[[#This Row],[Prosjektnavn]], [1]!Prosjektkalkyle[Prosjektnavn], 0)), "Ikke funnet")</f>
        <v>0</v>
      </c>
      <c r="J63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3" s="68" cm="1">
        <f t="array" ref="K6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3" s="68" cm="1">
        <f t="array" ref="L6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3" s="68" cm="1">
        <f t="array" ref="M6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3" s="68" cm="1">
        <f t="array" ref="N6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3" s="68" cm="1">
        <f t="array" ref="O6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3" s="68" cm="1">
        <f t="array" ref="P6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3" s="68" cm="1">
        <f t="array" ref="Q6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3" s="68" cm="1">
        <f t="array" ref="R6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3" s="68" cm="1">
        <f t="array" ref="S6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3" s="68" cm="1">
        <f t="array" ref="T6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3" s="68" cm="1">
        <f t="array" ref="U6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3" s="68" cm="1">
        <f t="array" ref="V6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3" s="68" cm="1">
        <f t="array" ref="W6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3" s="68" cm="1">
        <f t="array" ref="X6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3" s="68" cm="1">
        <f t="array" ref="Y6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3" s="68" cm="1">
        <f t="array" ref="Z6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3" s="68" cm="1">
        <f t="array" ref="AA6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3" s="68" cm="1">
        <f t="array" ref="AB6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3" s="68" cm="1">
        <f t="array" ref="AC6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3" s="68" cm="1">
        <f t="array" ref="AD6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3" s="2" cm="1">
        <f t="array" ref="AE6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3" s="2" cm="1">
        <f t="array" ref="AF6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3" s="2" cm="1">
        <f t="array" ref="AG6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3" s="2" cm="1">
        <f t="array" ref="AH6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3" s="2" cm="1">
        <f t="array" ref="AI6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3" s="2" cm="1">
        <f t="array" ref="AJ6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3" s="2" cm="1">
        <f t="array" ref="AK6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3" s="2" cm="1">
        <f t="array" ref="AL6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3" s="2" cm="1">
        <f t="array" ref="AM6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3" s="2" cm="1">
        <f t="array" ref="AN6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4" spans="2:40" x14ac:dyDescent="0.25">
      <c r="B64" t="str">
        <f>IFERROR(INDEX([1]!Prosjektkalkyle[Fylke], MATCH([1]!Kartleggingsplan[[#This Row],[Prosjektnavn]], [1]!Prosjektkalkyle[Prosjektnavn], 0)), "Ikke funnet")</f>
        <v>AG</v>
      </c>
      <c r="C64" s="45" cm="1">
        <f t="array" ref="C64">_xlfn.XLOOKUP(1, ([1]!Kommuner[Fylke] = Valgt_Fylke) * ([1]!Kommuner[Kommune] = [1]!Kartleggingsplan[[#This Row],[Kommune]]), [1]!Kommuner[Regionnr], "")</f>
        <v>0</v>
      </c>
      <c r="D64" s="19" t="s">
        <v>92</v>
      </c>
      <c r="E64" s="19" t="s">
        <v>87</v>
      </c>
      <c r="F64" s="20" t="str">
        <f>IFERROR(INDEX([1]!Prosjektkalkyle[Prosjekttype], MATCH([1]!Kartleggingsplan[[#This Row],[Prosjektnavn]], [1]!Prosjektkalkyle[Prosjektnavn], 0)), "Ikke funnet")</f>
        <v>AR5</v>
      </c>
      <c r="G64">
        <f>IFERROR(INDEX([1]!Prosjektkalkyle[Oppstart år], MATCH([1]!Kartleggingsplan[[#This Row],[Prosjektnavn]], [1]!Prosjektkalkyle[Prosjektnavn], 0)), "Ikke funnet")</f>
        <v>2028</v>
      </c>
      <c r="H64" s="46"/>
      <c r="I64" s="47">
        <f>IFERROR(INDEX([1]!Prosjektkalkyle[Enhet], MATCH([1]!Kartleggingsplan[[#This Row],[Prosjektnavn]], [1]!Prosjektkalkyle[Prosjektnavn], 0)), "Ikke funnet")</f>
        <v>0</v>
      </c>
      <c r="J64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4" s="68" cm="1">
        <f t="array" ref="K6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4" s="68" cm="1">
        <f t="array" ref="L6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4" s="68" cm="1">
        <f t="array" ref="M6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4" s="68" cm="1">
        <f t="array" ref="N6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4" s="68" cm="1">
        <f t="array" ref="O6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4" s="68" cm="1">
        <f t="array" ref="P6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4" s="68" cm="1">
        <f t="array" ref="Q6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4" s="68" cm="1">
        <f t="array" ref="R6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4" s="68" cm="1">
        <f t="array" ref="S6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4" s="68" cm="1">
        <f t="array" ref="T6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4" s="68" cm="1">
        <f t="array" ref="U6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4" s="68" cm="1">
        <f t="array" ref="V6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4" s="68" cm="1">
        <f t="array" ref="W6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4" s="68" cm="1">
        <f t="array" ref="X6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4" s="68" cm="1">
        <f t="array" ref="Y6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4" s="68" cm="1">
        <f t="array" ref="Z6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4" s="68" cm="1">
        <f t="array" ref="AA6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4" s="68" cm="1">
        <f t="array" ref="AB6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4" s="68" cm="1">
        <f t="array" ref="AC6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4" s="68" cm="1">
        <f t="array" ref="AD6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4" s="2" cm="1">
        <f t="array" ref="AE6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4" s="2" cm="1">
        <f t="array" ref="AF6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4" s="2" cm="1">
        <f t="array" ref="AG6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4" s="2" cm="1">
        <f t="array" ref="AH6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4" s="2" cm="1">
        <f t="array" ref="AI6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4" s="2" cm="1">
        <f t="array" ref="AJ6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4" s="2" cm="1">
        <f t="array" ref="AK6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4" s="2" cm="1">
        <f t="array" ref="AL6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4" s="2" cm="1">
        <f t="array" ref="AM6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4" s="2" cm="1">
        <f t="array" ref="AN6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5" spans="2:40" x14ac:dyDescent="0.25">
      <c r="B65" t="str">
        <f>IFERROR(INDEX([1]!Prosjektkalkyle[Fylke], MATCH([1]!Kartleggingsplan[[#This Row],[Prosjektnavn]], [1]!Prosjektkalkyle[Prosjektnavn], 0)), "Ikke funnet")</f>
        <v>AG</v>
      </c>
      <c r="C65" s="45" cm="1">
        <f t="array" ref="C65">_xlfn.XLOOKUP(1, ([1]!Kommuner[Fylke] = Valgt_Fylke) * ([1]!Kommuner[Kommune] = [1]!Kartleggingsplan[[#This Row],[Kommune]]), [1]!Kommuner[Regionnr], "")</f>
        <v>0</v>
      </c>
      <c r="D65" s="19" t="s">
        <v>92</v>
      </c>
      <c r="E65" s="19" t="s">
        <v>65</v>
      </c>
      <c r="F65" s="20" t="str">
        <f>IFERROR(INDEX([1]!Prosjektkalkyle[Prosjekttype], MATCH([1]!Kartleggingsplan[[#This Row],[Prosjektnavn]], [1]!Prosjektkalkyle[Prosjektnavn], 0)), "Ikke funnet")</f>
        <v>AR5</v>
      </c>
      <c r="G65">
        <f>IFERROR(INDEX([1]!Prosjektkalkyle[Oppstart år], MATCH([1]!Kartleggingsplan[[#This Row],[Prosjektnavn]], [1]!Prosjektkalkyle[Prosjektnavn], 0)), "Ikke funnet")</f>
        <v>2028</v>
      </c>
      <c r="H65" s="46"/>
      <c r="I65" s="47">
        <f>IFERROR(INDEX([1]!Prosjektkalkyle[Enhet], MATCH([1]!Kartleggingsplan[[#This Row],[Prosjektnavn]], [1]!Prosjektkalkyle[Prosjektnavn], 0)), "Ikke funnet")</f>
        <v>0</v>
      </c>
      <c r="J65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5" s="68" cm="1">
        <f t="array" ref="K6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5" s="68" cm="1">
        <f t="array" ref="L6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5" s="68" cm="1">
        <f t="array" ref="M6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5" s="68" cm="1">
        <f t="array" ref="N6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5" s="68" cm="1">
        <f t="array" ref="O6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5" s="68" cm="1">
        <f t="array" ref="P6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5" s="68" cm="1">
        <f t="array" ref="Q6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5" s="68" cm="1">
        <f t="array" ref="R6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5" s="68" cm="1">
        <f t="array" ref="S6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5" s="68" cm="1">
        <f t="array" ref="T6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5" s="68" cm="1">
        <f t="array" ref="U6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5" s="68" cm="1">
        <f t="array" ref="V6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5" s="68" cm="1">
        <f t="array" ref="W6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5" s="68" cm="1">
        <f t="array" ref="X6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5" s="68" cm="1">
        <f t="array" ref="Y6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5" s="68" cm="1">
        <f t="array" ref="Z6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5" s="68" cm="1">
        <f t="array" ref="AA6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5" s="68" cm="1">
        <f t="array" ref="AB6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5" s="68" cm="1">
        <f t="array" ref="AC6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5" s="68" cm="1">
        <f t="array" ref="AD6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5" s="2" cm="1">
        <f t="array" ref="AE6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5" s="2" cm="1">
        <f t="array" ref="AF6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5" s="2" cm="1">
        <f t="array" ref="AG6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5" s="2" cm="1">
        <f t="array" ref="AH6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5" s="2" cm="1">
        <f t="array" ref="AI6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5" s="2" cm="1">
        <f t="array" ref="AJ6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5" s="2" cm="1">
        <f t="array" ref="AK6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5" s="2" cm="1">
        <f t="array" ref="AL6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5" s="2" cm="1">
        <f t="array" ref="AM6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5" s="2" cm="1">
        <f t="array" ref="AN6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6" spans="2:40" x14ac:dyDescent="0.25">
      <c r="B66" t="str">
        <f>IFERROR(INDEX([1]!Prosjektkalkyle[Fylke], MATCH([1]!Kartleggingsplan[[#This Row],[Prosjektnavn]], [1]!Prosjektkalkyle[Prosjektnavn], 0)), "Ikke funnet")</f>
        <v>AG</v>
      </c>
      <c r="C66" s="45" cm="1">
        <f t="array" ref="C66">_xlfn.XLOOKUP(1, ([1]!Kommuner[Fylke] = Valgt_Fylke) * ([1]!Kommuner[Kommune] = [1]!Kartleggingsplan[[#This Row],[Kommune]]), [1]!Kommuner[Regionnr], "")</f>
        <v>0</v>
      </c>
      <c r="D66" s="19" t="s">
        <v>92</v>
      </c>
      <c r="E66" s="19" t="s">
        <v>61</v>
      </c>
      <c r="F66" s="20" t="str">
        <f>IFERROR(INDEX([1]!Prosjektkalkyle[Prosjekttype], MATCH([1]!Kartleggingsplan[[#This Row],[Prosjektnavn]], [1]!Prosjektkalkyle[Prosjektnavn], 0)), "Ikke funnet")</f>
        <v>AR5</v>
      </c>
      <c r="G66">
        <f>IFERROR(INDEX([1]!Prosjektkalkyle[Oppstart år], MATCH([1]!Kartleggingsplan[[#This Row],[Prosjektnavn]], [1]!Prosjektkalkyle[Prosjektnavn], 0)), "Ikke funnet")</f>
        <v>2028</v>
      </c>
      <c r="H66" s="46"/>
      <c r="I66" s="47">
        <f>IFERROR(INDEX([1]!Prosjektkalkyle[Enhet], MATCH([1]!Kartleggingsplan[[#This Row],[Prosjektnavn]], [1]!Prosjektkalkyle[Prosjektnavn], 0)), "Ikke funnet")</f>
        <v>0</v>
      </c>
      <c r="J66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6" s="68" cm="1">
        <f t="array" ref="K6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6" s="68" cm="1">
        <f t="array" ref="L6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6" s="68" cm="1">
        <f t="array" ref="M6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6" s="68" cm="1">
        <f t="array" ref="N6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6" s="68" cm="1">
        <f t="array" ref="O6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6" s="68" cm="1">
        <f t="array" ref="P6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6" s="68" cm="1">
        <f t="array" ref="Q6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6" s="68" cm="1">
        <f t="array" ref="R6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6" s="68" cm="1">
        <f t="array" ref="S6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6" s="68" cm="1">
        <f t="array" ref="T6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6" s="68" cm="1">
        <f t="array" ref="U6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6" s="68" cm="1">
        <f t="array" ref="V6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6" s="68" cm="1">
        <f t="array" ref="W6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6" s="68" cm="1">
        <f t="array" ref="X6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6" s="68" cm="1">
        <f t="array" ref="Y6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6" s="68" cm="1">
        <f t="array" ref="Z6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6" s="68" cm="1">
        <f t="array" ref="AA6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6" s="68" cm="1">
        <f t="array" ref="AB6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6" s="68" cm="1">
        <f t="array" ref="AC6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6" s="68" cm="1">
        <f t="array" ref="AD6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6" s="2" cm="1">
        <f t="array" ref="AE6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6" s="2" cm="1">
        <f t="array" ref="AF6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6" s="2" cm="1">
        <f t="array" ref="AG6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6" s="2" cm="1">
        <f t="array" ref="AH6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6" s="2" cm="1">
        <f t="array" ref="AI6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6" s="2" cm="1">
        <f t="array" ref="AJ6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6" s="2" cm="1">
        <f t="array" ref="AK6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6" s="2" cm="1">
        <f t="array" ref="AL6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6" s="2" cm="1">
        <f t="array" ref="AM6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6" s="2" cm="1">
        <f t="array" ref="AN6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7" spans="2:40" x14ac:dyDescent="0.25">
      <c r="B67" t="str">
        <f>IFERROR(INDEX([1]!Prosjektkalkyle[Fylke], MATCH([1]!Kartleggingsplan[[#This Row],[Prosjektnavn]], [1]!Prosjektkalkyle[Prosjektnavn], 0)), "Ikke funnet")</f>
        <v>AG</v>
      </c>
      <c r="C67" s="45" cm="1">
        <f t="array" ref="C67">_xlfn.XLOOKUP(1, ([1]!Kommuner[Fylke] = Valgt_Fylke) * ([1]!Kommuner[Kommune] = [1]!Kartleggingsplan[[#This Row],[Kommune]]), [1]!Kommuner[Regionnr], "")</f>
        <v>0</v>
      </c>
      <c r="D67" s="19" t="s">
        <v>92</v>
      </c>
      <c r="E67" s="19" t="s">
        <v>63</v>
      </c>
      <c r="F67" s="20" t="str">
        <f>IFERROR(INDEX([1]!Prosjektkalkyle[Prosjekttype], MATCH([1]!Kartleggingsplan[[#This Row],[Prosjektnavn]], [1]!Prosjektkalkyle[Prosjektnavn], 0)), "Ikke funnet")</f>
        <v>AR5</v>
      </c>
      <c r="G67">
        <f>IFERROR(INDEX([1]!Prosjektkalkyle[Oppstart år], MATCH([1]!Kartleggingsplan[[#This Row],[Prosjektnavn]], [1]!Prosjektkalkyle[Prosjektnavn], 0)), "Ikke funnet")</f>
        <v>2028</v>
      </c>
      <c r="H67" s="46"/>
      <c r="I67" s="47">
        <f>IFERROR(INDEX([1]!Prosjektkalkyle[Enhet], MATCH([1]!Kartleggingsplan[[#This Row],[Prosjektnavn]], [1]!Prosjektkalkyle[Prosjektnavn], 0)), "Ikke funnet")</f>
        <v>0</v>
      </c>
      <c r="J67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7" s="68" cm="1">
        <f t="array" ref="K6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7" s="68" cm="1">
        <f t="array" ref="L6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7" s="68" cm="1">
        <f t="array" ref="M6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7" s="68" cm="1">
        <f t="array" ref="N6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7" s="68" cm="1">
        <f t="array" ref="O6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7" s="68" cm="1">
        <f t="array" ref="P6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7" s="68" cm="1">
        <f t="array" ref="Q6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7" s="68" cm="1">
        <f t="array" ref="R6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7" s="68" cm="1">
        <f t="array" ref="S6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7" s="68" cm="1">
        <f t="array" ref="T6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7" s="68" cm="1">
        <f t="array" ref="U6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7" s="68" cm="1">
        <f t="array" ref="V6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7" s="68" cm="1">
        <f t="array" ref="W6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7" s="68" cm="1">
        <f t="array" ref="X6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7" s="68" cm="1">
        <f t="array" ref="Y6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7" s="68" cm="1">
        <f t="array" ref="Z6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7" s="68" cm="1">
        <f t="array" ref="AA6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7" s="68" cm="1">
        <f t="array" ref="AB6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7" s="68" cm="1">
        <f t="array" ref="AC6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7" s="68" cm="1">
        <f t="array" ref="AD6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7" s="2" cm="1">
        <f t="array" ref="AE6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7" s="2" cm="1">
        <f t="array" ref="AF6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7" s="2" cm="1">
        <f t="array" ref="AG6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7" s="2" cm="1">
        <f t="array" ref="AH6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7" s="2" cm="1">
        <f t="array" ref="AI6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7" s="2" cm="1">
        <f t="array" ref="AJ6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7" s="2" cm="1">
        <f t="array" ref="AK6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7" s="2" cm="1">
        <f t="array" ref="AL6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7" s="2" cm="1">
        <f t="array" ref="AM6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7" s="2" cm="1">
        <f t="array" ref="AN6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8" spans="2:40" x14ac:dyDescent="0.25">
      <c r="B68" t="str">
        <f>IFERROR(INDEX([1]!Prosjektkalkyle[Fylke], MATCH([1]!Kartleggingsplan[[#This Row],[Prosjektnavn]], [1]!Prosjektkalkyle[Prosjektnavn], 0)), "Ikke funnet")</f>
        <v>AG</v>
      </c>
      <c r="C68" s="45" cm="1">
        <f t="array" ref="C68">_xlfn.XLOOKUP(1, ([1]!Kommuner[Fylke] = Valgt_Fylke) * ([1]!Kommuner[Kommune] = [1]!Kartleggingsplan[[#This Row],[Kommune]]), [1]!Kommuner[Regionnr], "")</f>
        <v>0</v>
      </c>
      <c r="D68" s="19" t="s">
        <v>92</v>
      </c>
      <c r="E68" s="19" t="s">
        <v>77</v>
      </c>
      <c r="F68" s="20" t="str">
        <f>IFERROR(INDEX([1]!Prosjektkalkyle[Prosjekttype], MATCH([1]!Kartleggingsplan[[#This Row],[Prosjektnavn]], [1]!Prosjektkalkyle[Prosjektnavn], 0)), "Ikke funnet")</f>
        <v>AR5</v>
      </c>
      <c r="G68">
        <f>IFERROR(INDEX([1]!Prosjektkalkyle[Oppstart år], MATCH([1]!Kartleggingsplan[[#This Row],[Prosjektnavn]], [1]!Prosjektkalkyle[Prosjektnavn], 0)), "Ikke funnet")</f>
        <v>2028</v>
      </c>
      <c r="H68" s="46"/>
      <c r="I68" s="47">
        <f>IFERROR(INDEX([1]!Prosjektkalkyle[Enhet], MATCH([1]!Kartleggingsplan[[#This Row],[Prosjektnavn]], [1]!Prosjektkalkyle[Prosjektnavn], 0)), "Ikke funnet")</f>
        <v>0</v>
      </c>
      <c r="J68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8" s="68" cm="1">
        <f t="array" ref="K68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8" s="68" cm="1">
        <f t="array" ref="L68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8" s="68" cm="1">
        <f t="array" ref="M68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8" s="68" cm="1">
        <f t="array" ref="N68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8" s="68" cm="1">
        <f t="array" ref="O68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8" s="68" cm="1">
        <f t="array" ref="P68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8" s="68" cm="1">
        <f t="array" ref="Q68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8" s="68" cm="1">
        <f t="array" ref="R68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8" s="68" cm="1">
        <f t="array" ref="S68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8" s="68" cm="1">
        <f t="array" ref="T68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8" s="68" cm="1">
        <f t="array" ref="U68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8" s="68" cm="1">
        <f t="array" ref="V68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8" s="68" cm="1">
        <f t="array" ref="W68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8" s="68" cm="1">
        <f t="array" ref="X68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8" s="68" cm="1">
        <f t="array" ref="Y68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8" s="68" cm="1">
        <f t="array" ref="Z68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8" s="68" cm="1">
        <f t="array" ref="AA68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8" s="68" cm="1">
        <f t="array" ref="AB68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8" s="68" cm="1">
        <f t="array" ref="AC68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8" s="68" cm="1">
        <f t="array" ref="AD68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8" s="2" cm="1">
        <f t="array" ref="AE68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8" s="2" cm="1">
        <f t="array" ref="AF68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8" s="2" cm="1">
        <f t="array" ref="AG68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8" s="2" cm="1">
        <f t="array" ref="AH68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8" s="2" cm="1">
        <f t="array" ref="AI68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8" s="2" cm="1">
        <f t="array" ref="AJ68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8" s="2" cm="1">
        <f t="array" ref="AK68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8" s="2" cm="1">
        <f t="array" ref="AL68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8" s="2" cm="1">
        <f t="array" ref="AM68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8" s="2" cm="1">
        <f t="array" ref="AN68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69" spans="2:40" x14ac:dyDescent="0.25">
      <c r="B69" t="str">
        <f>IFERROR(INDEX([1]!Prosjektkalkyle[Fylke], MATCH([1]!Kartleggingsplan[[#This Row],[Prosjektnavn]], [1]!Prosjektkalkyle[Prosjektnavn], 0)), "Ikke funnet")</f>
        <v>AG</v>
      </c>
      <c r="C69" s="45" cm="1">
        <f t="array" ref="C69">_xlfn.XLOOKUP(1, ([1]!Kommuner[Fylke] = Valgt_Fylke) * ([1]!Kommuner[Kommune] = [1]!Kartleggingsplan[[#This Row],[Kommune]]), [1]!Kommuner[Regionnr], "")</f>
        <v>0</v>
      </c>
      <c r="D69" s="19" t="s">
        <v>92</v>
      </c>
      <c r="E69" s="19" t="s">
        <v>75</v>
      </c>
      <c r="F69" s="20" t="str">
        <f>IFERROR(INDEX([1]!Prosjektkalkyle[Prosjekttype], MATCH([1]!Kartleggingsplan[[#This Row],[Prosjektnavn]], [1]!Prosjektkalkyle[Prosjektnavn], 0)), "Ikke funnet")</f>
        <v>AR5</v>
      </c>
      <c r="G69">
        <f>IFERROR(INDEX([1]!Prosjektkalkyle[Oppstart år], MATCH([1]!Kartleggingsplan[[#This Row],[Prosjektnavn]], [1]!Prosjektkalkyle[Prosjektnavn], 0)), "Ikke funnet")</f>
        <v>2028</v>
      </c>
      <c r="H69" s="46"/>
      <c r="I69" s="47">
        <f>IFERROR(INDEX([1]!Prosjektkalkyle[Enhet], MATCH([1]!Kartleggingsplan[[#This Row],[Prosjektnavn]], [1]!Prosjektkalkyle[Prosjektnavn], 0)), "Ikke funnet")</f>
        <v>0</v>
      </c>
      <c r="J69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69" s="68" cm="1">
        <f t="array" ref="K69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69" s="68" cm="1">
        <f t="array" ref="L69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69" s="68" cm="1">
        <f t="array" ref="M69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69" s="68" cm="1">
        <f t="array" ref="N69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69" s="68" cm="1">
        <f t="array" ref="O69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69" s="68" cm="1">
        <f t="array" ref="P69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69" s="68" cm="1">
        <f t="array" ref="Q69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69" s="68" cm="1">
        <f t="array" ref="R69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69" s="68" cm="1">
        <f t="array" ref="S69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69" s="68" cm="1">
        <f t="array" ref="T69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69" s="68" cm="1">
        <f t="array" ref="U69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69" s="68" cm="1">
        <f t="array" ref="V69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69" s="68" cm="1">
        <f t="array" ref="W69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69" s="68" cm="1">
        <f t="array" ref="X69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69" s="68" cm="1">
        <f t="array" ref="Y69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69" s="68" cm="1">
        <f t="array" ref="Z69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69" s="68" cm="1">
        <f t="array" ref="AA69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69" s="68" cm="1">
        <f t="array" ref="AB69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69" s="68" cm="1">
        <f t="array" ref="AC69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69" s="68" cm="1">
        <f t="array" ref="AD69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69" s="2" cm="1">
        <f t="array" ref="AE69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69" s="2" cm="1">
        <f t="array" ref="AF69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69" s="2" cm="1">
        <f t="array" ref="AG69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69" s="2" cm="1">
        <f t="array" ref="AH69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69" s="2" cm="1">
        <f t="array" ref="AI69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69" s="2" cm="1">
        <f t="array" ref="AJ69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69" s="2" cm="1">
        <f t="array" ref="AK69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69" s="2" cm="1">
        <f t="array" ref="AL69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69" s="2" cm="1">
        <f t="array" ref="AM69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69" s="2" cm="1">
        <f t="array" ref="AN69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0" spans="2:40" x14ac:dyDescent="0.25">
      <c r="B70" t="str">
        <f>IFERROR(INDEX([1]!Prosjektkalkyle[Fylke], MATCH([1]!Kartleggingsplan[[#This Row],[Prosjektnavn]], [1]!Prosjektkalkyle[Prosjektnavn], 0)), "Ikke funnet")</f>
        <v>AG</v>
      </c>
      <c r="C70" s="45" cm="1">
        <f t="array" ref="C70">_xlfn.XLOOKUP(1, ([1]!Kommuner[Fylke] = Valgt_Fylke) * ([1]!Kommuner[Kommune] = [1]!Kartleggingsplan[[#This Row],[Kommune]]), [1]!Kommuner[Regionnr], "")</f>
        <v>0</v>
      </c>
      <c r="D70" s="19" t="s">
        <v>92</v>
      </c>
      <c r="E70" s="19" t="s">
        <v>76</v>
      </c>
      <c r="F70" s="20" t="str">
        <f>IFERROR(INDEX([1]!Prosjektkalkyle[Prosjekttype], MATCH([1]!Kartleggingsplan[[#This Row],[Prosjektnavn]], [1]!Prosjektkalkyle[Prosjektnavn], 0)), "Ikke funnet")</f>
        <v>AR5</v>
      </c>
      <c r="G70">
        <f>IFERROR(INDEX([1]!Prosjektkalkyle[Oppstart år], MATCH([1]!Kartleggingsplan[[#This Row],[Prosjektnavn]], [1]!Prosjektkalkyle[Prosjektnavn], 0)), "Ikke funnet")</f>
        <v>2028</v>
      </c>
      <c r="H70" s="46"/>
      <c r="I70" s="47">
        <f>IFERROR(INDEX([1]!Prosjektkalkyle[Enhet], MATCH([1]!Kartleggingsplan[[#This Row],[Prosjektnavn]], [1]!Prosjektkalkyle[Prosjektnavn], 0)), "Ikke funnet")</f>
        <v>0</v>
      </c>
      <c r="J70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0" s="68" cm="1">
        <f t="array" ref="K70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0" s="68" cm="1">
        <f t="array" ref="L70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0" s="68" cm="1">
        <f t="array" ref="M70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0" s="68" cm="1">
        <f t="array" ref="N70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0" s="68" cm="1">
        <f t="array" ref="O70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0" s="68" cm="1">
        <f t="array" ref="P70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0" s="68" cm="1">
        <f t="array" ref="Q70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0" s="68" cm="1">
        <f t="array" ref="R70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0" s="68" cm="1">
        <f t="array" ref="S70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0" s="68" cm="1">
        <f t="array" ref="T70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0" s="68" cm="1">
        <f t="array" ref="U70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0" s="68" cm="1">
        <f t="array" ref="V70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0" s="68" cm="1">
        <f t="array" ref="W70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0" s="68" cm="1">
        <f t="array" ref="X70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0" s="68" cm="1">
        <f t="array" ref="Y70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0" s="68" cm="1">
        <f t="array" ref="Z70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0" s="68" cm="1">
        <f t="array" ref="AA70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0" s="68" cm="1">
        <f t="array" ref="AB70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0" s="68" cm="1">
        <f t="array" ref="AC70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0" s="68" cm="1">
        <f t="array" ref="AD70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0" s="2" cm="1">
        <f t="array" ref="AE70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0" s="2" cm="1">
        <f t="array" ref="AF70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0" s="2" cm="1">
        <f t="array" ref="AG70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0" s="2" cm="1">
        <f t="array" ref="AH70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0" s="2" cm="1">
        <f t="array" ref="AI70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0" s="2" cm="1">
        <f t="array" ref="AJ70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0" s="2" cm="1">
        <f t="array" ref="AK70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0" s="2" cm="1">
        <f t="array" ref="AL70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0" s="2" cm="1">
        <f t="array" ref="AM70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0" s="2" cm="1">
        <f t="array" ref="AN70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1" spans="2:40" x14ac:dyDescent="0.25">
      <c r="B71" t="str">
        <f>IFERROR(INDEX([1]!Prosjektkalkyle[Fylke], MATCH([1]!Kartleggingsplan[[#This Row],[Prosjektnavn]], [1]!Prosjektkalkyle[Prosjektnavn], 0)), "Ikke funnet")</f>
        <v>AG</v>
      </c>
      <c r="C71" s="45" cm="1">
        <f t="array" ref="C71">_xlfn.XLOOKUP(1, ([1]!Kommuner[Fylke] = Valgt_Fylke) * ([1]!Kommuner[Kommune] = [1]!Kartleggingsplan[[#This Row],[Kommune]]), [1]!Kommuner[Regionnr], "")</f>
        <v>0</v>
      </c>
      <c r="D71" s="19" t="s">
        <v>92</v>
      </c>
      <c r="E71" s="19" t="s">
        <v>80</v>
      </c>
      <c r="F71" s="20" t="str">
        <f>IFERROR(INDEX([1]!Prosjektkalkyle[Prosjekttype], MATCH([1]!Kartleggingsplan[[#This Row],[Prosjektnavn]], [1]!Prosjektkalkyle[Prosjektnavn], 0)), "Ikke funnet")</f>
        <v>AR5</v>
      </c>
      <c r="G71">
        <f>IFERROR(INDEX([1]!Prosjektkalkyle[Oppstart år], MATCH([1]!Kartleggingsplan[[#This Row],[Prosjektnavn]], [1]!Prosjektkalkyle[Prosjektnavn], 0)), "Ikke funnet")</f>
        <v>2028</v>
      </c>
      <c r="H71" s="46"/>
      <c r="I71" s="47">
        <f>IFERROR(INDEX([1]!Prosjektkalkyle[Enhet], MATCH([1]!Kartleggingsplan[[#This Row],[Prosjektnavn]], [1]!Prosjektkalkyle[Prosjektnavn], 0)), "Ikke funnet")</f>
        <v>0</v>
      </c>
      <c r="J71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1" s="68" cm="1">
        <f t="array" ref="K7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1" s="68" cm="1">
        <f t="array" ref="L7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1" s="68" cm="1">
        <f t="array" ref="M7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1" s="68" cm="1">
        <f t="array" ref="N7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1" s="68" cm="1">
        <f t="array" ref="O7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1" s="68" cm="1">
        <f t="array" ref="P7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1" s="68" cm="1">
        <f t="array" ref="Q7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1" s="68" cm="1">
        <f t="array" ref="R7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1" s="68" cm="1">
        <f t="array" ref="S7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1" s="68" cm="1">
        <f t="array" ref="T7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1" s="68" cm="1">
        <f t="array" ref="U7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1" s="68" cm="1">
        <f t="array" ref="V7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1" s="68" cm="1">
        <f t="array" ref="W7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1" s="68" cm="1">
        <f t="array" ref="X7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1" s="68" cm="1">
        <f t="array" ref="Y7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1" s="68" cm="1">
        <f t="array" ref="Z7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1" s="68" cm="1">
        <f t="array" ref="AA7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1" s="68" cm="1">
        <f t="array" ref="AB7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1" s="68" cm="1">
        <f t="array" ref="AC7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1" s="68" cm="1">
        <f t="array" ref="AD7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1" s="2" cm="1">
        <f t="array" ref="AE7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1" s="2" cm="1">
        <f t="array" ref="AF7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1" s="2" cm="1">
        <f t="array" ref="AG7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1" s="2" cm="1">
        <f t="array" ref="AH7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1" s="2" cm="1">
        <f t="array" ref="AI7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1" s="2" cm="1">
        <f t="array" ref="AJ7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1" s="2" cm="1">
        <f t="array" ref="AK7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1" s="2" cm="1">
        <f t="array" ref="AL7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1" s="2" cm="1">
        <f t="array" ref="AM7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1" s="2" cm="1">
        <f t="array" ref="AN7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2" spans="2:40" x14ac:dyDescent="0.25">
      <c r="B72" t="str">
        <f>IFERROR(INDEX([1]!Prosjektkalkyle[Fylke], MATCH([1]!Kartleggingsplan[[#This Row],[Prosjektnavn]], [1]!Prosjektkalkyle[Prosjektnavn], 0)), "Ikke funnet")</f>
        <v>AG</v>
      </c>
      <c r="C72" s="45" cm="1">
        <f t="array" ref="C72">_xlfn.XLOOKUP(1, ([1]!Kommuner[Fylke] = Valgt_Fylke) * ([1]!Kommuner[Kommune] = [1]!Kartleggingsplan[[#This Row],[Kommune]]), [1]!Kommuner[Regionnr], "")</f>
        <v>0</v>
      </c>
      <c r="D72" s="19" t="s">
        <v>92</v>
      </c>
      <c r="E72" s="19" t="s">
        <v>79</v>
      </c>
      <c r="F72" s="20" t="str">
        <f>IFERROR(INDEX([1]!Prosjektkalkyle[Prosjekttype], MATCH([1]!Kartleggingsplan[[#This Row],[Prosjektnavn]], [1]!Prosjektkalkyle[Prosjektnavn], 0)), "Ikke funnet")</f>
        <v>AR5</v>
      </c>
      <c r="G72">
        <f>IFERROR(INDEX([1]!Prosjektkalkyle[Oppstart år], MATCH([1]!Kartleggingsplan[[#This Row],[Prosjektnavn]], [1]!Prosjektkalkyle[Prosjektnavn], 0)), "Ikke funnet")</f>
        <v>2028</v>
      </c>
      <c r="H72" s="46"/>
      <c r="I72" s="47">
        <f>IFERROR(INDEX([1]!Prosjektkalkyle[Enhet], MATCH([1]!Kartleggingsplan[[#This Row],[Prosjektnavn]], [1]!Prosjektkalkyle[Prosjektnavn], 0)), "Ikke funnet")</f>
        <v>0</v>
      </c>
      <c r="J72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2" s="68" cm="1">
        <f t="array" ref="K72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2" s="68" cm="1">
        <f t="array" ref="L72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2" s="68" cm="1">
        <f t="array" ref="M72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2" s="68" cm="1">
        <f t="array" ref="N72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2" s="68" cm="1">
        <f t="array" ref="O72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2" s="68" cm="1">
        <f t="array" ref="P72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2" s="68" cm="1">
        <f t="array" ref="Q72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2" s="68" cm="1">
        <f t="array" ref="R72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2" s="68" cm="1">
        <f t="array" ref="S72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2" s="68" cm="1">
        <f t="array" ref="T72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2" s="68" cm="1">
        <f t="array" ref="U72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2" s="68" cm="1">
        <f t="array" ref="V72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2" s="68" cm="1">
        <f t="array" ref="W72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2" s="68" cm="1">
        <f t="array" ref="X72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2" s="68" cm="1">
        <f t="array" ref="Y72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2" s="68" cm="1">
        <f t="array" ref="Z72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2" s="68" cm="1">
        <f t="array" ref="AA72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2" s="68" cm="1">
        <f t="array" ref="AB72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2" s="68" cm="1">
        <f t="array" ref="AC72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2" s="68" cm="1">
        <f t="array" ref="AD72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2" s="2" cm="1">
        <f t="array" ref="AE72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2" s="2" cm="1">
        <f t="array" ref="AF72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2" s="2" cm="1">
        <f t="array" ref="AG72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2" s="2" cm="1">
        <f t="array" ref="AH72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2" s="2" cm="1">
        <f t="array" ref="AI72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2" s="2" cm="1">
        <f t="array" ref="AJ72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2" s="2" cm="1">
        <f t="array" ref="AK72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2" s="2" cm="1">
        <f t="array" ref="AL72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2" s="2" cm="1">
        <f t="array" ref="AM72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2" s="2" cm="1">
        <f t="array" ref="AN72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3" spans="2:40" x14ac:dyDescent="0.25">
      <c r="B73" t="str">
        <f>IFERROR(INDEX([1]!Prosjektkalkyle[Fylke], MATCH([1]!Kartleggingsplan[[#This Row],[Prosjektnavn]], [1]!Prosjektkalkyle[Prosjektnavn], 0)), "Ikke funnet")</f>
        <v>AG</v>
      </c>
      <c r="C73" s="45" cm="1">
        <f t="array" ref="C73">_xlfn.XLOOKUP(1, ([1]!Kommuner[Fylke] = Valgt_Fylke) * ([1]!Kommuner[Kommune] = [1]!Kartleggingsplan[[#This Row],[Kommune]]), [1]!Kommuner[Regionnr], "")</f>
        <v>0</v>
      </c>
      <c r="D73" s="19" t="s">
        <v>92</v>
      </c>
      <c r="E73" s="19" t="s">
        <v>68</v>
      </c>
      <c r="F73" s="20" t="str">
        <f>IFERROR(INDEX([1]!Prosjektkalkyle[Prosjekttype], MATCH([1]!Kartleggingsplan[[#This Row],[Prosjektnavn]], [1]!Prosjektkalkyle[Prosjektnavn], 0)), "Ikke funnet")</f>
        <v>AR5</v>
      </c>
      <c r="G73">
        <f>IFERROR(INDEX([1]!Prosjektkalkyle[Oppstart år], MATCH([1]!Kartleggingsplan[[#This Row],[Prosjektnavn]], [1]!Prosjektkalkyle[Prosjektnavn], 0)), "Ikke funnet")</f>
        <v>2028</v>
      </c>
      <c r="H73" s="46"/>
      <c r="I73" s="47">
        <f>IFERROR(INDEX([1]!Prosjektkalkyle[Enhet], MATCH([1]!Kartleggingsplan[[#This Row],[Prosjektnavn]], [1]!Prosjektkalkyle[Prosjektnavn], 0)), "Ikke funnet")</f>
        <v>0</v>
      </c>
      <c r="J73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3" s="68" cm="1">
        <f t="array" ref="K7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3" s="68" cm="1">
        <f t="array" ref="L7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3" s="68" cm="1">
        <f t="array" ref="M7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3" s="68" cm="1">
        <f t="array" ref="N7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3" s="68" cm="1">
        <f t="array" ref="O7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3" s="68" cm="1">
        <f t="array" ref="P7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3" s="68" cm="1">
        <f t="array" ref="Q7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3" s="68" cm="1">
        <f t="array" ref="R7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3" s="68" cm="1">
        <f t="array" ref="S7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3" s="68" cm="1">
        <f t="array" ref="T7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3" s="68" cm="1">
        <f t="array" ref="U7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3" s="68" cm="1">
        <f t="array" ref="V7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3" s="68" cm="1">
        <f t="array" ref="W7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3" s="68" cm="1">
        <f t="array" ref="X7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3" s="68" cm="1">
        <f t="array" ref="Y7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3" s="68" cm="1">
        <f t="array" ref="Z7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3" s="68" cm="1">
        <f t="array" ref="AA7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3" s="68" cm="1">
        <f t="array" ref="AB7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3" s="68" cm="1">
        <f t="array" ref="AC7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3" s="68" cm="1">
        <f t="array" ref="AD7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3" s="2" cm="1">
        <f t="array" ref="AE7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3" s="2" cm="1">
        <f t="array" ref="AF7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3" s="2" cm="1">
        <f t="array" ref="AG7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3" s="2" cm="1">
        <f t="array" ref="AH7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3" s="2" cm="1">
        <f t="array" ref="AI7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3" s="2" cm="1">
        <f t="array" ref="AJ7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3" s="2" cm="1">
        <f t="array" ref="AK7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3" s="2" cm="1">
        <f t="array" ref="AL7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3" s="2" cm="1">
        <f t="array" ref="AM7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3" s="2" cm="1">
        <f t="array" ref="AN7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4" spans="2:40" x14ac:dyDescent="0.25">
      <c r="B74" t="str">
        <f>IFERROR(INDEX([1]!Prosjektkalkyle[Fylke], MATCH([1]!Kartleggingsplan[[#This Row],[Prosjektnavn]], [1]!Prosjektkalkyle[Prosjektnavn], 0)), "Ikke funnet")</f>
        <v>AG</v>
      </c>
      <c r="C74" s="45" cm="1">
        <f t="array" ref="C74">_xlfn.XLOOKUP(1, ([1]!Kommuner[Fylke] = Valgt_Fylke) * ([1]!Kommuner[Kommune] = [1]!Kartleggingsplan[[#This Row],[Kommune]]), [1]!Kommuner[Regionnr], "")</f>
        <v>0</v>
      </c>
      <c r="D74" s="19" t="s">
        <v>92</v>
      </c>
      <c r="E74" s="19" t="s">
        <v>78</v>
      </c>
      <c r="F74" s="20" t="str">
        <f>IFERROR(INDEX([1]!Prosjektkalkyle[Prosjekttype], MATCH([1]!Kartleggingsplan[[#This Row],[Prosjektnavn]], [1]!Prosjektkalkyle[Prosjektnavn], 0)), "Ikke funnet")</f>
        <v>AR5</v>
      </c>
      <c r="G74">
        <f>IFERROR(INDEX([1]!Prosjektkalkyle[Oppstart år], MATCH([1]!Kartleggingsplan[[#This Row],[Prosjektnavn]], [1]!Prosjektkalkyle[Prosjektnavn], 0)), "Ikke funnet")</f>
        <v>2028</v>
      </c>
      <c r="H74" s="46"/>
      <c r="I74" s="47">
        <f>IFERROR(INDEX([1]!Prosjektkalkyle[Enhet], MATCH([1]!Kartleggingsplan[[#This Row],[Prosjektnavn]], [1]!Prosjektkalkyle[Prosjektnavn], 0)), "Ikke funnet")</f>
        <v>0</v>
      </c>
      <c r="J74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4" s="68" cm="1">
        <f t="array" ref="K7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4" s="68" cm="1">
        <f t="array" ref="L7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4" s="68" cm="1">
        <f t="array" ref="M7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4" s="68" cm="1">
        <f t="array" ref="N7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4" s="68" cm="1">
        <f t="array" ref="O7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4" s="68" cm="1">
        <f t="array" ref="P7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4" s="68" cm="1">
        <f t="array" ref="Q7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4" s="68" cm="1">
        <f t="array" ref="R7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4" s="68" cm="1">
        <f t="array" ref="S7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4" s="68" cm="1">
        <f t="array" ref="T7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4" s="68" cm="1">
        <f t="array" ref="U7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4" s="68" cm="1">
        <f t="array" ref="V7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4" s="68" cm="1">
        <f t="array" ref="W7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4" s="68" cm="1">
        <f t="array" ref="X7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4" s="68" cm="1">
        <f t="array" ref="Y7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4" s="68" cm="1">
        <f t="array" ref="Z7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4" s="68" cm="1">
        <f t="array" ref="AA7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4" s="68" cm="1">
        <f t="array" ref="AB7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4" s="68" cm="1">
        <f t="array" ref="AC7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4" s="68" cm="1">
        <f t="array" ref="AD7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4" s="2" cm="1">
        <f t="array" ref="AE7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4" s="2" cm="1">
        <f t="array" ref="AF7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4" s="2" cm="1">
        <f t="array" ref="AG7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4" s="2" cm="1">
        <f t="array" ref="AH7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4" s="2" cm="1">
        <f t="array" ref="AI7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4" s="2" cm="1">
        <f t="array" ref="AJ7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4" s="2" cm="1">
        <f t="array" ref="AK7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4" s="2" cm="1">
        <f t="array" ref="AL7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4" s="2" cm="1">
        <f t="array" ref="AM7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4" s="2" cm="1">
        <f t="array" ref="AN7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5" spans="2:40" x14ac:dyDescent="0.25">
      <c r="B75" t="str">
        <f>IFERROR(INDEX([1]!Prosjektkalkyle[Fylke], MATCH([1]!Kartleggingsplan[[#This Row],[Prosjektnavn]], [1]!Prosjektkalkyle[Prosjektnavn], 0)), "Ikke funnet")</f>
        <v>AG</v>
      </c>
      <c r="C75" s="45" cm="1">
        <f t="array" ref="C75">_xlfn.XLOOKUP(1, ([1]!Kommuner[Fylke] = Valgt_Fylke) * ([1]!Kommuner[Kommune] = [1]!Kartleggingsplan[[#This Row],[Kommune]]), [1]!Kommuner[Regionnr], "")</f>
        <v>0</v>
      </c>
      <c r="D75" s="19" t="s">
        <v>92</v>
      </c>
      <c r="E75" s="19" t="s">
        <v>88</v>
      </c>
      <c r="F75" s="20" t="str">
        <f>IFERROR(INDEX([1]!Prosjektkalkyle[Prosjekttype], MATCH([1]!Kartleggingsplan[[#This Row],[Prosjektnavn]], [1]!Prosjektkalkyle[Prosjektnavn], 0)), "Ikke funnet")</f>
        <v>AR5</v>
      </c>
      <c r="G75">
        <f>IFERROR(INDEX([1]!Prosjektkalkyle[Oppstart år], MATCH([1]!Kartleggingsplan[[#This Row],[Prosjektnavn]], [1]!Prosjektkalkyle[Prosjektnavn], 0)), "Ikke funnet")</f>
        <v>2028</v>
      </c>
      <c r="H75" s="46"/>
      <c r="I75" s="47">
        <f>IFERROR(INDEX([1]!Prosjektkalkyle[Enhet], MATCH([1]!Kartleggingsplan[[#This Row],[Prosjektnavn]], [1]!Prosjektkalkyle[Prosjektnavn], 0)), "Ikke funnet")</f>
        <v>0</v>
      </c>
      <c r="J75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5" s="68" cm="1">
        <f t="array" ref="K7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5" s="68" cm="1">
        <f t="array" ref="L7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5" s="68" cm="1">
        <f t="array" ref="M7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5" s="68" cm="1">
        <f t="array" ref="N7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5" s="68" cm="1">
        <f t="array" ref="O7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5" s="68" cm="1">
        <f t="array" ref="P7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5" s="68" cm="1">
        <f t="array" ref="Q7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5" s="68" cm="1">
        <f t="array" ref="R7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5" s="68" cm="1">
        <f t="array" ref="S7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5" s="68" cm="1">
        <f t="array" ref="T7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5" s="68" cm="1">
        <f t="array" ref="U7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5" s="68" cm="1">
        <f t="array" ref="V7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5" s="68" cm="1">
        <f t="array" ref="W7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5" s="68" cm="1">
        <f t="array" ref="X7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5" s="68" cm="1">
        <f t="array" ref="Y7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5" s="68" cm="1">
        <f t="array" ref="Z7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5" s="68" cm="1">
        <f t="array" ref="AA7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5" s="68" cm="1">
        <f t="array" ref="AB7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5" s="68" cm="1">
        <f t="array" ref="AC7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5" s="68" cm="1">
        <f t="array" ref="AD7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5" s="2" cm="1">
        <f t="array" ref="AE7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5" s="2" cm="1">
        <f t="array" ref="AF7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5" s="2" cm="1">
        <f t="array" ref="AG7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5" s="2" cm="1">
        <f t="array" ref="AH7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5" s="2" cm="1">
        <f t="array" ref="AI7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5" s="2" cm="1">
        <f t="array" ref="AJ7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5" s="2" cm="1">
        <f t="array" ref="AK7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5" s="2" cm="1">
        <f t="array" ref="AL7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5" s="2" cm="1">
        <f t="array" ref="AM7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5" s="2" cm="1">
        <f t="array" ref="AN7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6" spans="2:40" x14ac:dyDescent="0.25">
      <c r="B76" t="str">
        <f>IFERROR(INDEX([1]!Prosjektkalkyle[Fylke], MATCH([1]!Kartleggingsplan[[#This Row],[Prosjektnavn]], [1]!Prosjektkalkyle[Prosjektnavn], 0)), "Ikke funnet")</f>
        <v>AG</v>
      </c>
      <c r="C76" s="45" cm="1">
        <f t="array" ref="C76">_xlfn.XLOOKUP(1, ([1]!Kommuner[Fylke] = Valgt_Fylke) * ([1]!Kommuner[Kommune] = [1]!Kartleggingsplan[[#This Row],[Kommune]]), [1]!Kommuner[Regionnr], "")</f>
        <v>0</v>
      </c>
      <c r="D76" s="19" t="s">
        <v>92</v>
      </c>
      <c r="E76" s="19" t="s">
        <v>89</v>
      </c>
      <c r="F76" s="20" t="str">
        <f>IFERROR(INDEX([1]!Prosjektkalkyle[Prosjekttype], MATCH([1]!Kartleggingsplan[[#This Row],[Prosjektnavn]], [1]!Prosjektkalkyle[Prosjektnavn], 0)), "Ikke funnet")</f>
        <v>AR5</v>
      </c>
      <c r="G76">
        <f>IFERROR(INDEX([1]!Prosjektkalkyle[Oppstart år], MATCH([1]!Kartleggingsplan[[#This Row],[Prosjektnavn]], [1]!Prosjektkalkyle[Prosjektnavn], 0)), "Ikke funnet")</f>
        <v>2028</v>
      </c>
      <c r="H76" s="46"/>
      <c r="I76" s="47">
        <f>IFERROR(INDEX([1]!Prosjektkalkyle[Enhet], MATCH([1]!Kartleggingsplan[[#This Row],[Prosjektnavn]], [1]!Prosjektkalkyle[Prosjektnavn], 0)), "Ikke funnet")</f>
        <v>0</v>
      </c>
      <c r="J76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6" s="68" cm="1">
        <f t="array" ref="K7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6" s="68" cm="1">
        <f t="array" ref="L7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6" s="68" cm="1">
        <f t="array" ref="M7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6" s="68" cm="1">
        <f t="array" ref="N7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6" s="68" cm="1">
        <f t="array" ref="O7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6" s="68" cm="1">
        <f t="array" ref="P7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6" s="68" cm="1">
        <f t="array" ref="Q7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6" s="68" cm="1">
        <f t="array" ref="R7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6" s="68" cm="1">
        <f t="array" ref="S7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6" s="68" cm="1">
        <f t="array" ref="T7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6" s="68" cm="1">
        <f t="array" ref="U7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6" s="68" cm="1">
        <f t="array" ref="V7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6" s="68" cm="1">
        <f t="array" ref="W7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6" s="68" cm="1">
        <f t="array" ref="X7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6" s="68" cm="1">
        <f t="array" ref="Y7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6" s="68" cm="1">
        <f t="array" ref="Z7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6" s="68" cm="1">
        <f t="array" ref="AA7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6" s="68" cm="1">
        <f t="array" ref="AB7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6" s="68" cm="1">
        <f t="array" ref="AC7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6" s="68" cm="1">
        <f t="array" ref="AD7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6" s="2" cm="1">
        <f t="array" ref="AE7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6" s="2" cm="1">
        <f t="array" ref="AF7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6" s="2" cm="1">
        <f t="array" ref="AG7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6" s="2" cm="1">
        <f t="array" ref="AH7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6" s="2" cm="1">
        <f t="array" ref="AI7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6" s="2" cm="1">
        <f t="array" ref="AJ7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6" s="2" cm="1">
        <f t="array" ref="AK7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6" s="2" cm="1">
        <f t="array" ref="AL7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6" s="2" cm="1">
        <f t="array" ref="AM7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6" s="2" cm="1">
        <f t="array" ref="AN7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7" spans="2:40" x14ac:dyDescent="0.25">
      <c r="B77" t="str">
        <f>IFERROR(INDEX([1]!Prosjektkalkyle[Fylke], MATCH([1]!Kartleggingsplan[[#This Row],[Prosjektnavn]], [1]!Prosjektkalkyle[Prosjektnavn], 0)), "Ikke funnet")</f>
        <v>AG</v>
      </c>
      <c r="C77" s="45" cm="1">
        <f t="array" ref="C77">_xlfn.XLOOKUP(1, ([1]!Kommuner[Fylke] = Valgt_Fylke) * ([1]!Kommuner[Kommune] = [1]!Kartleggingsplan[[#This Row],[Kommune]]), [1]!Kommuner[Regionnr], "")</f>
        <v>0</v>
      </c>
      <c r="D77" s="19" t="s">
        <v>92</v>
      </c>
      <c r="E77" s="19" t="s">
        <v>90</v>
      </c>
      <c r="F77" s="20" t="str">
        <f>IFERROR(INDEX([1]!Prosjektkalkyle[Prosjekttype], MATCH([1]!Kartleggingsplan[[#This Row],[Prosjektnavn]], [1]!Prosjektkalkyle[Prosjektnavn], 0)), "Ikke funnet")</f>
        <v>AR5</v>
      </c>
      <c r="G77">
        <f>IFERROR(INDEX([1]!Prosjektkalkyle[Oppstart år], MATCH([1]!Kartleggingsplan[[#This Row],[Prosjektnavn]], [1]!Prosjektkalkyle[Prosjektnavn], 0)), "Ikke funnet")</f>
        <v>2028</v>
      </c>
      <c r="H77" s="46"/>
      <c r="I77" s="47">
        <f>IFERROR(INDEX([1]!Prosjektkalkyle[Enhet], MATCH([1]!Kartleggingsplan[[#This Row],[Prosjektnavn]], [1]!Prosjektkalkyle[Prosjektnavn], 0)), "Ikke funnet")</f>
        <v>0</v>
      </c>
      <c r="J77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7" s="68" cm="1">
        <f t="array" ref="K7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7" s="68" cm="1">
        <f t="array" ref="L7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7" s="68" cm="1">
        <f t="array" ref="M7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7" s="68" cm="1">
        <f t="array" ref="N7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7" s="68" cm="1">
        <f t="array" ref="O7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7" s="68" cm="1">
        <f t="array" ref="P7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7" s="68" cm="1">
        <f t="array" ref="Q7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7" s="68" cm="1">
        <f t="array" ref="R7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7" s="68" cm="1">
        <f t="array" ref="S7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7" s="68" cm="1">
        <f t="array" ref="T7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7" s="68" cm="1">
        <f t="array" ref="U7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7" s="68" cm="1">
        <f t="array" ref="V7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7" s="68" cm="1">
        <f t="array" ref="W7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7" s="68" cm="1">
        <f t="array" ref="X7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7" s="68" cm="1">
        <f t="array" ref="Y7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7" s="68" cm="1">
        <f t="array" ref="Z7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7" s="68" cm="1">
        <f t="array" ref="AA7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7" s="68" cm="1">
        <f t="array" ref="AB7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7" s="68" cm="1">
        <f t="array" ref="AC7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7" s="68" cm="1">
        <f t="array" ref="AD7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7" s="2" cm="1">
        <f t="array" ref="AE7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7" s="2" cm="1">
        <f t="array" ref="AF7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7" s="2" cm="1">
        <f t="array" ref="AG7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7" s="2" cm="1">
        <f t="array" ref="AH7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7" s="2" cm="1">
        <f t="array" ref="AI7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7" s="2" cm="1">
        <f t="array" ref="AJ7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7" s="2" cm="1">
        <f t="array" ref="AK7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7" s="2" cm="1">
        <f t="array" ref="AL7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7" s="2" cm="1">
        <f t="array" ref="AM7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7" s="2" cm="1">
        <f t="array" ref="AN7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8" spans="2:40" x14ac:dyDescent="0.25">
      <c r="B78" t="str">
        <f>IFERROR(INDEX([1]!Prosjektkalkyle[Fylke], MATCH([1]!Kartleggingsplan[[#This Row],[Prosjektnavn]], [1]!Prosjektkalkyle[Prosjektnavn], 0)), "Ikke funnet")</f>
        <v>AG</v>
      </c>
      <c r="C78" s="45" cm="1">
        <f t="array" ref="C78">_xlfn.XLOOKUP(1, ([1]!Kommuner[Fylke] = Valgt_Fylke) * ([1]!Kommuner[Kommune] = [1]!Kartleggingsplan[[#This Row],[Kommune]]), [1]!Kommuner[Regionnr], "")</f>
        <v>0</v>
      </c>
      <c r="D78" s="19" t="s">
        <v>92</v>
      </c>
      <c r="E78" s="19" t="s">
        <v>91</v>
      </c>
      <c r="F78" s="20" t="str">
        <f>IFERROR(INDEX([1]!Prosjektkalkyle[Prosjekttype], MATCH([1]!Kartleggingsplan[[#This Row],[Prosjektnavn]], [1]!Prosjektkalkyle[Prosjektnavn], 0)), "Ikke funnet")</f>
        <v>AR5</v>
      </c>
      <c r="G78">
        <f>IFERROR(INDEX([1]!Prosjektkalkyle[Oppstart år], MATCH([1]!Kartleggingsplan[[#This Row],[Prosjektnavn]], [1]!Prosjektkalkyle[Prosjektnavn], 0)), "Ikke funnet")</f>
        <v>2028</v>
      </c>
      <c r="H78" s="46"/>
      <c r="I78" s="47">
        <f>IFERROR(INDEX([1]!Prosjektkalkyle[Enhet], MATCH([1]!Kartleggingsplan[[#This Row],[Prosjektnavn]], [1]!Prosjektkalkyle[Prosjektnavn], 0)), "Ikke funnet")</f>
        <v>0</v>
      </c>
      <c r="J78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8" s="68" cm="1">
        <f t="array" ref="K78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8" s="68" cm="1">
        <f t="array" ref="L78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8" s="68" cm="1">
        <f t="array" ref="M78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8" s="68" cm="1">
        <f t="array" ref="N78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8" s="68" cm="1">
        <f t="array" ref="O78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8" s="68" cm="1">
        <f t="array" ref="P78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8" s="68" cm="1">
        <f t="array" ref="Q78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8" s="68" cm="1">
        <f t="array" ref="R78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8" s="68" cm="1">
        <f t="array" ref="S78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8" s="68" cm="1">
        <f t="array" ref="T78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8" s="68" cm="1">
        <f t="array" ref="U78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8" s="68" cm="1">
        <f t="array" ref="V78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8" s="68" cm="1">
        <f t="array" ref="W78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8" s="68" cm="1">
        <f t="array" ref="X78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8" s="68" cm="1">
        <f t="array" ref="Y78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8" s="68" cm="1">
        <f t="array" ref="Z78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8" s="68" cm="1">
        <f t="array" ref="AA78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8" s="68" cm="1">
        <f t="array" ref="AB78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8" s="68" cm="1">
        <f t="array" ref="AC78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8" s="68" cm="1">
        <f t="array" ref="AD78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8" s="2" cm="1">
        <f t="array" ref="AE78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8" s="2" cm="1">
        <f t="array" ref="AF78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8" s="2" cm="1">
        <f t="array" ref="AG78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8" s="2" cm="1">
        <f t="array" ref="AH78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8" s="2" cm="1">
        <f t="array" ref="AI78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8" s="2" cm="1">
        <f t="array" ref="AJ78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8" s="2" cm="1">
        <f t="array" ref="AK78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8" s="2" cm="1">
        <f t="array" ref="AL78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8" s="2" cm="1">
        <f t="array" ref="AM78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8" s="2" cm="1">
        <f t="array" ref="AN78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79" spans="2:40" x14ac:dyDescent="0.25">
      <c r="B79" t="str">
        <f>IFERROR(INDEX([1]!Prosjektkalkyle[Fylke], MATCH([1]!Kartleggingsplan[[#This Row],[Prosjektnavn]], [1]!Prosjektkalkyle[Prosjektnavn], 0)), "Ikke funnet")</f>
        <v>AG</v>
      </c>
      <c r="C79" s="45" cm="1">
        <f t="array" ref="C79">_xlfn.XLOOKUP(1, ([1]!Kommuner[Fylke] = Valgt_Fylke) * ([1]!Kommuner[Kommune] = [1]!Kartleggingsplan[[#This Row],[Kommune]]), [1]!Kommuner[Regionnr], "")</f>
        <v>0</v>
      </c>
      <c r="D79" s="19" t="s">
        <v>92</v>
      </c>
      <c r="E79" s="19" t="s">
        <v>72</v>
      </c>
      <c r="F79" s="20" t="str">
        <f>IFERROR(INDEX([1]!Prosjektkalkyle[Prosjekttype], MATCH([1]!Kartleggingsplan[[#This Row],[Prosjektnavn]], [1]!Prosjektkalkyle[Prosjektnavn], 0)), "Ikke funnet")</f>
        <v>AR5</v>
      </c>
      <c r="G79">
        <f>IFERROR(INDEX([1]!Prosjektkalkyle[Oppstart år], MATCH([1]!Kartleggingsplan[[#This Row],[Prosjektnavn]], [1]!Prosjektkalkyle[Prosjektnavn], 0)), "Ikke funnet")</f>
        <v>2028</v>
      </c>
      <c r="H79" s="46"/>
      <c r="I79" s="47">
        <f>IFERROR(INDEX([1]!Prosjektkalkyle[Enhet], MATCH([1]!Kartleggingsplan[[#This Row],[Prosjektnavn]], [1]!Prosjektkalkyle[Prosjektnavn], 0)), "Ikke funnet")</f>
        <v>0</v>
      </c>
      <c r="J79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79" s="68" cm="1">
        <f t="array" ref="K79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79" s="68" cm="1">
        <f t="array" ref="L79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79" s="68" cm="1">
        <f t="array" ref="M79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79" s="68" cm="1">
        <f t="array" ref="N79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79" s="68" cm="1">
        <f t="array" ref="O79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79" s="68" cm="1">
        <f t="array" ref="P79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79" s="68" cm="1">
        <f t="array" ref="Q79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79" s="68" cm="1">
        <f t="array" ref="R79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79" s="68" cm="1">
        <f t="array" ref="S79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79" s="68" cm="1">
        <f t="array" ref="T79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79" s="68" cm="1">
        <f t="array" ref="U79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79" s="68" cm="1">
        <f t="array" ref="V79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79" s="68" cm="1">
        <f t="array" ref="W79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79" s="68" cm="1">
        <f t="array" ref="X79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79" s="68" cm="1">
        <f t="array" ref="Y79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79" s="68" cm="1">
        <f t="array" ref="Z79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79" s="68" cm="1">
        <f t="array" ref="AA79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79" s="68" cm="1">
        <f t="array" ref="AB79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79" s="68" cm="1">
        <f t="array" ref="AC79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79" s="68" cm="1">
        <f t="array" ref="AD79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79" s="2" cm="1">
        <f t="array" ref="AE79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79" s="2" cm="1">
        <f t="array" ref="AF79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79" s="2" cm="1">
        <f t="array" ref="AG79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79" s="2" cm="1">
        <f t="array" ref="AH79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79" s="2" cm="1">
        <f t="array" ref="AI79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79" s="2" cm="1">
        <f t="array" ref="AJ79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79" s="2" cm="1">
        <f t="array" ref="AK79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79" s="2" cm="1">
        <f t="array" ref="AL79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79" s="2" cm="1">
        <f t="array" ref="AM79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79" s="2" cm="1">
        <f t="array" ref="AN79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0" spans="2:40" x14ac:dyDescent="0.25">
      <c r="B80" t="str">
        <f>IFERROR(INDEX([1]!Prosjektkalkyle[Fylke], MATCH([1]!Kartleggingsplan[[#This Row],[Prosjektnavn]], [1]!Prosjektkalkyle[Prosjektnavn], 0)), "Ikke funnet")</f>
        <v>AG</v>
      </c>
      <c r="C80" s="45" cm="1">
        <f t="array" ref="C80">_xlfn.XLOOKUP(1, ([1]!Kommuner[Fylke] = Valgt_Fylke) * ([1]!Kommuner[Kommune] = [1]!Kartleggingsplan[[#This Row],[Kommune]]), [1]!Kommuner[Regionnr], "")</f>
        <v>0</v>
      </c>
      <c r="D80" s="19" t="s">
        <v>93</v>
      </c>
      <c r="E80" s="19" t="s">
        <v>68</v>
      </c>
      <c r="F80" s="20" t="str">
        <f>IFERROR(INDEX([1]!Prosjektkalkyle[Prosjekttype], MATCH([1]!Kartleggingsplan[[#This Row],[Prosjektnavn]], [1]!Prosjektkalkyle[Prosjektnavn], 0)), "Ikke funnet")</f>
        <v>FKB-kartlegging</v>
      </c>
      <c r="G80">
        <f>IFERROR(INDEX([1]!Prosjektkalkyle[Oppstart år], MATCH([1]!Kartleggingsplan[[#This Row],[Prosjektnavn]], [1]!Prosjektkalkyle[Prosjektnavn], 0)), "Ikke funnet")</f>
        <v>2028</v>
      </c>
      <c r="H80" s="46"/>
      <c r="I80" s="47">
        <f>IFERROR(INDEX([1]!Prosjektkalkyle[Enhet], MATCH([1]!Kartleggingsplan[[#This Row],[Prosjektnavn]], [1]!Prosjektkalkyle[Prosjektnavn], 0)), "Ikke funnet")</f>
        <v>0</v>
      </c>
      <c r="J80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0" s="68" cm="1">
        <f t="array" ref="K80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0" s="68" cm="1">
        <f t="array" ref="L80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0" s="68" cm="1">
        <f t="array" ref="M80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0" s="68" cm="1">
        <f t="array" ref="N80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0" s="68" cm="1">
        <f t="array" ref="O80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0" s="68" cm="1">
        <f t="array" ref="P80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0" s="68" cm="1">
        <f t="array" ref="Q80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0" s="68" cm="1">
        <f t="array" ref="R80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0" s="68" cm="1">
        <f t="array" ref="S80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0" s="68" cm="1">
        <f t="array" ref="T80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0" s="68" cm="1">
        <f t="array" ref="U80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0" s="68" cm="1">
        <f t="array" ref="V80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0" s="68" cm="1">
        <f t="array" ref="W80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0" s="68" cm="1">
        <f t="array" ref="X80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0" s="68" cm="1">
        <f t="array" ref="Y80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0" s="68" cm="1">
        <f t="array" ref="Z80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0" s="68" cm="1">
        <f t="array" ref="AA80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0" s="68" cm="1">
        <f t="array" ref="AB80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0" s="68" cm="1">
        <f t="array" ref="AC80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0" s="68" cm="1">
        <f t="array" ref="AD80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0" s="2" cm="1">
        <f t="array" ref="AE80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0" s="2" cm="1">
        <f t="array" ref="AF80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0" s="2" cm="1">
        <f t="array" ref="AG80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0" s="2" cm="1">
        <f t="array" ref="AH80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0" s="2" cm="1">
        <f t="array" ref="AI80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0" s="2" cm="1">
        <f t="array" ref="AJ80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0" s="2" cm="1">
        <f t="array" ref="AK80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0" s="2" cm="1">
        <f t="array" ref="AL80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0" s="2" cm="1">
        <f t="array" ref="AM80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0" s="2" cm="1">
        <f t="array" ref="AN80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1" spans="2:40" x14ac:dyDescent="0.25">
      <c r="B81" t="str">
        <f>IFERROR(INDEX([1]!Prosjektkalkyle[Fylke], MATCH([1]!Kartleggingsplan[[#This Row],[Prosjektnavn]], [1]!Prosjektkalkyle[Prosjektnavn], 0)), "Ikke funnet")</f>
        <v>AG</v>
      </c>
      <c r="C81" s="45" cm="1">
        <f t="array" ref="C81">_xlfn.XLOOKUP(1, ([1]!Kommuner[Fylke] = Valgt_Fylke) * ([1]!Kommuner[Kommune] = [1]!Kartleggingsplan[[#This Row],[Kommune]]), [1]!Kommuner[Regionnr], "")</f>
        <v>0</v>
      </c>
      <c r="D81" s="19" t="s">
        <v>94</v>
      </c>
      <c r="E81" s="19" t="s">
        <v>91</v>
      </c>
      <c r="F81" s="20" t="str">
        <f>IFERROR(INDEX([1]!Prosjektkalkyle[Prosjekttype], MATCH([1]!Kartleggingsplan[[#This Row],[Prosjektnavn]], [1]!Prosjektkalkyle[Prosjektnavn], 0)), "Ikke funnet")</f>
        <v>FKB og laser</v>
      </c>
      <c r="G81">
        <f>IFERROR(INDEX([1]!Prosjektkalkyle[Oppstart år], MATCH([1]!Kartleggingsplan[[#This Row],[Prosjektnavn]], [1]!Prosjektkalkyle[Prosjektnavn], 0)), "Ikke funnet")</f>
        <v>2028</v>
      </c>
      <c r="H81" s="46"/>
      <c r="I81" s="47">
        <f>IFERROR(INDEX([1]!Prosjektkalkyle[Enhet], MATCH([1]!Kartleggingsplan[[#This Row],[Prosjektnavn]], [1]!Prosjektkalkyle[Prosjektnavn], 0)), "Ikke funnet")</f>
        <v>0</v>
      </c>
      <c r="J81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1" s="68" cm="1">
        <f t="array" ref="K81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1" s="68" cm="1">
        <f t="array" ref="L81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1" s="68" cm="1">
        <f t="array" ref="M81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1" s="68" cm="1">
        <f t="array" ref="N81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1" s="68" cm="1">
        <f t="array" ref="O81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1" s="68" cm="1">
        <f t="array" ref="P81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1" s="68" cm="1">
        <f t="array" ref="Q81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1" s="68" cm="1">
        <f t="array" ref="R81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1" s="68" cm="1">
        <f t="array" ref="S81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1" s="68" cm="1">
        <f t="array" ref="T81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1" s="68" cm="1">
        <f t="array" ref="U81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1" s="68" cm="1">
        <f t="array" ref="V81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1" s="68" cm="1">
        <f t="array" ref="W81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1" s="68" cm="1">
        <f t="array" ref="X81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1" s="68" cm="1">
        <f t="array" ref="Y81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1" s="68" cm="1">
        <f t="array" ref="Z81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1" s="68" cm="1">
        <f t="array" ref="AA81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1" s="68" cm="1">
        <f t="array" ref="AB81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1" s="68" cm="1">
        <f t="array" ref="AC81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1" s="68" cm="1">
        <f t="array" ref="AD81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1" s="2" cm="1">
        <f t="array" ref="AE81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1" s="2" cm="1">
        <f t="array" ref="AF81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1" s="2" cm="1">
        <f t="array" ref="AG81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1" s="2" cm="1">
        <f t="array" ref="AH81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1" s="2" cm="1">
        <f t="array" ref="AI81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1" s="2" cm="1">
        <f t="array" ref="AJ81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1" s="2" cm="1">
        <f t="array" ref="AK81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1" s="2" cm="1">
        <f t="array" ref="AL81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1" s="2" cm="1">
        <f t="array" ref="AM81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1" s="2" cm="1">
        <f t="array" ref="AN81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2" spans="2:40" x14ac:dyDescent="0.25">
      <c r="B82" t="str">
        <f>IFERROR(INDEX([1]!Prosjektkalkyle[Fylke], MATCH([1]!Kartleggingsplan[[#This Row],[Prosjektnavn]], [1]!Prosjektkalkyle[Prosjektnavn], 0)), "Ikke funnet")</f>
        <v>AG</v>
      </c>
      <c r="C82" s="45" cm="1">
        <f t="array" ref="C82">_xlfn.XLOOKUP(1, ([1]!Kommuner[Fylke] = Valgt_Fylke) * ([1]!Kommuner[Kommune] = [1]!Kartleggingsplan[[#This Row],[Kommune]]), [1]!Kommuner[Regionnr], "")</f>
        <v>0</v>
      </c>
      <c r="D82" s="19" t="s">
        <v>95</v>
      </c>
      <c r="E82" s="19" t="s">
        <v>68</v>
      </c>
      <c r="F82" s="20" t="str">
        <f>IFERROR(INDEX([1]!Prosjektkalkyle[Prosjekttype], MATCH([1]!Kartleggingsplan[[#This Row],[Prosjektnavn]], [1]!Prosjektkalkyle[Prosjektnavn], 0)), "Ikke funnet")</f>
        <v>FKB-kartlegging</v>
      </c>
      <c r="G82">
        <f>IFERROR(INDEX([1]!Prosjektkalkyle[Oppstart år], MATCH([1]!Kartleggingsplan[[#This Row],[Prosjektnavn]], [1]!Prosjektkalkyle[Prosjektnavn], 0)), "Ikke funnet")</f>
        <v>2029</v>
      </c>
      <c r="H82" s="46"/>
      <c r="I82" s="47">
        <f>IFERROR(INDEX([1]!Prosjektkalkyle[Enhet], MATCH([1]!Kartleggingsplan[[#This Row],[Prosjektnavn]], [1]!Prosjektkalkyle[Prosjektnavn], 0)), "Ikke funnet")</f>
        <v>0</v>
      </c>
      <c r="J82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2" s="68" cm="1">
        <f t="array" ref="K82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2" s="68" cm="1">
        <f t="array" ref="L82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2" s="68" cm="1">
        <f t="array" ref="M82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2" s="68" cm="1">
        <f t="array" ref="N82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2" s="68" cm="1">
        <f t="array" ref="O82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2" s="68" cm="1">
        <f t="array" ref="P82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2" s="68" cm="1">
        <f t="array" ref="Q82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2" s="68" cm="1">
        <f t="array" ref="R82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2" s="68" cm="1">
        <f t="array" ref="S82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2" s="68" cm="1">
        <f t="array" ref="T82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2" s="68" cm="1">
        <f t="array" ref="U82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2" s="68" cm="1">
        <f t="array" ref="V82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2" s="68" cm="1">
        <f t="array" ref="W82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2" s="68" cm="1">
        <f t="array" ref="X82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2" s="68" cm="1">
        <f t="array" ref="Y82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2" s="68" cm="1">
        <f t="array" ref="Z82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2" s="68" cm="1">
        <f t="array" ref="AA82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2" s="68" cm="1">
        <f t="array" ref="AB82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2" s="68" cm="1">
        <f t="array" ref="AC82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2" s="68" cm="1">
        <f t="array" ref="AD82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2" s="2" cm="1">
        <f t="array" ref="AE82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2" s="2" cm="1">
        <f t="array" ref="AF82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2" s="2" cm="1">
        <f t="array" ref="AG82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2" s="2" cm="1">
        <f t="array" ref="AH82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2" s="2" cm="1">
        <f t="array" ref="AI82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2" s="2" cm="1">
        <f t="array" ref="AJ82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2" s="2" cm="1">
        <f t="array" ref="AK82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2" s="2" cm="1">
        <f t="array" ref="AL82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2" s="2" cm="1">
        <f t="array" ref="AM82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2" s="2" cm="1">
        <f t="array" ref="AN82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3" spans="2:40" x14ac:dyDescent="0.25">
      <c r="B83" t="str">
        <f>IFERROR(INDEX([1]!Prosjektkalkyle[Fylke], MATCH([1]!Kartleggingsplan[[#This Row],[Prosjektnavn]], [1]!Prosjektkalkyle[Prosjektnavn], 0)), "Ikke funnet")</f>
        <v>AG</v>
      </c>
      <c r="C83" s="45" cm="1">
        <f t="array" ref="C83">_xlfn.XLOOKUP(1, ([1]!Kommuner[Fylke] = Valgt_Fylke) * ([1]!Kommuner[Kommune] = [1]!Kartleggingsplan[[#This Row],[Kommune]]), [1]!Kommuner[Regionnr], "")</f>
        <v>0</v>
      </c>
      <c r="D83" s="19" t="s">
        <v>96</v>
      </c>
      <c r="E83" s="19" t="s">
        <v>68</v>
      </c>
      <c r="F83" s="20" t="str">
        <f>IFERROR(INDEX([1]!Prosjektkalkyle[Prosjekttype], MATCH([1]!Kartleggingsplan[[#This Row],[Prosjektnavn]], [1]!Prosjektkalkyle[Prosjektnavn], 0)), "Ikke funnet")</f>
        <v>FKB-kartlegging</v>
      </c>
      <c r="G83">
        <f>IFERROR(INDEX([1]!Prosjektkalkyle[Oppstart år], MATCH([1]!Kartleggingsplan[[#This Row],[Prosjektnavn]], [1]!Prosjektkalkyle[Prosjektnavn], 0)), "Ikke funnet")</f>
        <v>2031</v>
      </c>
      <c r="H83" s="46"/>
      <c r="I83" s="47">
        <f>IFERROR(INDEX([1]!Prosjektkalkyle[Enhet], MATCH([1]!Kartleggingsplan[[#This Row],[Prosjektnavn]], [1]!Prosjektkalkyle[Prosjektnavn], 0)), "Ikke funnet")</f>
        <v>0</v>
      </c>
      <c r="J83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3" s="68" cm="1">
        <f t="array" ref="K83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3" s="68" cm="1">
        <f t="array" ref="L83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3" s="68" cm="1">
        <f t="array" ref="M83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3" s="68" cm="1">
        <f t="array" ref="N83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3" s="68" cm="1">
        <f t="array" ref="O83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3" s="68" cm="1">
        <f t="array" ref="P83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3" s="68" cm="1">
        <f t="array" ref="Q83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3" s="68" cm="1">
        <f t="array" ref="R83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3" s="68" cm="1">
        <f t="array" ref="S83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3" s="68" cm="1">
        <f t="array" ref="T83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3" s="68" cm="1">
        <f t="array" ref="U83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3" s="68" cm="1">
        <f t="array" ref="V83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3" s="68" cm="1">
        <f t="array" ref="W83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3" s="68" cm="1">
        <f t="array" ref="X83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3" s="68" cm="1">
        <f t="array" ref="Y83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3" s="68" cm="1">
        <f t="array" ref="Z83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3" s="68" cm="1">
        <f t="array" ref="AA83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3" s="68" cm="1">
        <f t="array" ref="AB83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3" s="68" cm="1">
        <f t="array" ref="AC83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3" s="68" cm="1">
        <f t="array" ref="AD83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3" s="2" cm="1">
        <f t="array" ref="AE83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3" s="2" cm="1">
        <f t="array" ref="AF83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3" s="2" cm="1">
        <f t="array" ref="AG83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3" s="2" cm="1">
        <f t="array" ref="AH83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3" s="2" cm="1">
        <f t="array" ref="AI83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3" s="2" cm="1">
        <f t="array" ref="AJ83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3" s="2" cm="1">
        <f t="array" ref="AK83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3" s="2" cm="1">
        <f t="array" ref="AL83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3" s="2" cm="1">
        <f t="array" ref="AM83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3" s="2" cm="1">
        <f t="array" ref="AN83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4" spans="2:40" x14ac:dyDescent="0.25">
      <c r="B84" t="str">
        <f>IFERROR(INDEX([1]!Prosjektkalkyle[Fylke], MATCH([1]!Kartleggingsplan[[#This Row],[Prosjektnavn]], [1]!Prosjektkalkyle[Prosjektnavn], 0)), "Ikke funnet")</f>
        <v>AG</v>
      </c>
      <c r="C84" s="45" cm="1">
        <f t="array" ref="C84">_xlfn.XLOOKUP(1, ([1]!Kommuner[Fylke] = Valgt_Fylke) * ([1]!Kommuner[Kommune] = [1]!Kartleggingsplan[[#This Row],[Kommune]]), [1]!Kommuner[Regionnr], "")</f>
        <v>0</v>
      </c>
      <c r="D84" s="19" t="s">
        <v>97</v>
      </c>
      <c r="E84" s="19" t="s">
        <v>68</v>
      </c>
      <c r="F84" s="20" t="str">
        <f>IFERROR(INDEX([1]!Prosjektkalkyle[Prosjekttype], MATCH([1]!Kartleggingsplan[[#This Row],[Prosjektnavn]], [1]!Prosjektkalkyle[Prosjektnavn], 0)), "Ikke funnet")</f>
        <v>FKB-kartlegging</v>
      </c>
      <c r="G84">
        <f>IFERROR(INDEX([1]!Prosjektkalkyle[Oppstart år], MATCH([1]!Kartleggingsplan[[#This Row],[Prosjektnavn]], [1]!Prosjektkalkyle[Prosjektnavn], 0)), "Ikke funnet")</f>
        <v>2032</v>
      </c>
      <c r="H84" s="46"/>
      <c r="I84" s="47">
        <f>IFERROR(INDEX([1]!Prosjektkalkyle[Enhet], MATCH([1]!Kartleggingsplan[[#This Row],[Prosjektnavn]], [1]!Prosjektkalkyle[Prosjektnavn], 0)), "Ikke funnet")</f>
        <v>0</v>
      </c>
      <c r="J84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4" s="68" cm="1">
        <f t="array" ref="K84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4" s="68" cm="1">
        <f t="array" ref="L84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4" s="68" cm="1">
        <f t="array" ref="M84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4" s="68" cm="1">
        <f t="array" ref="N84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4" s="68" cm="1">
        <f t="array" ref="O84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4" s="68" cm="1">
        <f t="array" ref="P84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4" s="68" cm="1">
        <f t="array" ref="Q84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4" s="68" cm="1">
        <f t="array" ref="R84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4" s="68" cm="1">
        <f t="array" ref="S84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4" s="68" cm="1">
        <f t="array" ref="T84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4" s="68" cm="1">
        <f t="array" ref="U84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4" s="68" cm="1">
        <f t="array" ref="V84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4" s="68" cm="1">
        <f t="array" ref="W84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4" s="68" cm="1">
        <f t="array" ref="X84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4" s="68" cm="1">
        <f t="array" ref="Y84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4" s="68" cm="1">
        <f t="array" ref="Z84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4" s="68" cm="1">
        <f t="array" ref="AA84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4" s="68" cm="1">
        <f t="array" ref="AB84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4" s="68" cm="1">
        <f t="array" ref="AC84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4" s="68" cm="1">
        <f t="array" ref="AD84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4" s="2" cm="1">
        <f t="array" ref="AE84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4" s="2" cm="1">
        <f t="array" ref="AF84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4" s="2" cm="1">
        <f t="array" ref="AG84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4" s="2" cm="1">
        <f t="array" ref="AH84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4" s="2" cm="1">
        <f t="array" ref="AI84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4" s="2" cm="1">
        <f t="array" ref="AJ84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4" s="2" cm="1">
        <f t="array" ref="AK84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4" s="2" cm="1">
        <f t="array" ref="AL84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4" s="2" cm="1">
        <f t="array" ref="AM84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4" s="2" cm="1">
        <f t="array" ref="AN84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5" spans="2:40" x14ac:dyDescent="0.25">
      <c r="B85" t="str">
        <f>IFERROR(INDEX([1]!Prosjektkalkyle[Fylke], MATCH([1]!Kartleggingsplan[[#This Row],[Prosjektnavn]], [1]!Prosjektkalkyle[Prosjektnavn], 0)), "Ikke funnet")</f>
        <v>AG</v>
      </c>
      <c r="C85" s="45" cm="1">
        <f t="array" ref="C85">_xlfn.XLOOKUP(1, ([1]!Kommuner[Fylke] = Valgt_Fylke) * ([1]!Kommuner[Kommune] = [1]!Kartleggingsplan[[#This Row],[Kommune]]), [1]!Kommuner[Regionnr], "")</f>
        <v>0</v>
      </c>
      <c r="D85" s="19" t="s">
        <v>98</v>
      </c>
      <c r="E85" s="19" t="s">
        <v>68</v>
      </c>
      <c r="F85" s="20" t="str">
        <f>IFERROR(INDEX([1]!Prosjektkalkyle[Prosjekttype], MATCH([1]!Kartleggingsplan[[#This Row],[Prosjektnavn]], [1]!Prosjektkalkyle[Prosjektnavn], 0)), "Ikke funnet")</f>
        <v>FKB-kartlegging</v>
      </c>
      <c r="G85">
        <f>IFERROR(INDEX([1]!Prosjektkalkyle[Oppstart år], MATCH([1]!Kartleggingsplan[[#This Row],[Prosjektnavn]], [1]!Prosjektkalkyle[Prosjektnavn], 0)), "Ikke funnet")</f>
        <v>2033</v>
      </c>
      <c r="H85" s="46"/>
      <c r="I85" s="47">
        <f>IFERROR(INDEX([1]!Prosjektkalkyle[Enhet], MATCH([1]!Kartleggingsplan[[#This Row],[Prosjektnavn]], [1]!Prosjektkalkyle[Prosjektnavn], 0)), "Ikke funnet")</f>
        <v>0</v>
      </c>
      <c r="J85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5" s="68" cm="1">
        <f t="array" ref="K85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5" s="68" cm="1">
        <f t="array" ref="L85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5" s="68" cm="1">
        <f t="array" ref="M85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5" s="68" cm="1">
        <f t="array" ref="N85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5" s="68" cm="1">
        <f t="array" ref="O85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5" s="68" cm="1">
        <f t="array" ref="P85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5" s="68" cm="1">
        <f t="array" ref="Q85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5" s="68" cm="1">
        <f t="array" ref="R85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5" s="68" cm="1">
        <f t="array" ref="S85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5" s="68" cm="1">
        <f t="array" ref="T85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5" s="68" cm="1">
        <f t="array" ref="U85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5" s="68" cm="1">
        <f t="array" ref="V85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5" s="68" cm="1">
        <f t="array" ref="W85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5" s="68" cm="1">
        <f t="array" ref="X85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5" s="68" cm="1">
        <f t="array" ref="Y85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5" s="68" cm="1">
        <f t="array" ref="Z85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5" s="68" cm="1">
        <f t="array" ref="AA85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5" s="68" cm="1">
        <f t="array" ref="AB85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5" s="68" cm="1">
        <f t="array" ref="AC85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5" s="68" cm="1">
        <f t="array" ref="AD85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5" s="2" cm="1">
        <f t="array" ref="AE85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5" s="2" cm="1">
        <f t="array" ref="AF85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5" s="2" cm="1">
        <f t="array" ref="AG85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5" s="2" cm="1">
        <f t="array" ref="AH85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5" s="2" cm="1">
        <f t="array" ref="AI85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5" s="2" cm="1">
        <f t="array" ref="AJ85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5" s="2" cm="1">
        <f t="array" ref="AK85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5" s="2" cm="1">
        <f t="array" ref="AL85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5" s="2" cm="1">
        <f t="array" ref="AM85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5" s="2" cm="1">
        <f t="array" ref="AN85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6" spans="2:40" x14ac:dyDescent="0.25">
      <c r="B86" t="str">
        <f>IFERROR(INDEX([1]!Prosjektkalkyle[Fylke], MATCH([1]!Kartleggingsplan[[#This Row],[Prosjektnavn]], [1]!Prosjektkalkyle[Prosjektnavn], 0)), "Ikke funnet")</f>
        <v>AG</v>
      </c>
      <c r="C86" s="45" cm="1">
        <f t="array" ref="C86">_xlfn.XLOOKUP(1, ([1]!Kommuner[Fylke] = Valgt_Fylke) * ([1]!Kommuner[Kommune] = [1]!Kartleggingsplan[[#This Row],[Kommune]]), [1]!Kommuner[Regionnr], "")</f>
        <v>0</v>
      </c>
      <c r="D86" s="19" t="s">
        <v>99</v>
      </c>
      <c r="E86" s="19" t="s">
        <v>68</v>
      </c>
      <c r="F86" s="20" t="str">
        <f>IFERROR(INDEX([1]!Prosjektkalkyle[Prosjekttype], MATCH([1]!Kartleggingsplan[[#This Row],[Prosjektnavn]], [1]!Prosjektkalkyle[Prosjektnavn], 0)), "Ikke funnet")</f>
        <v>FKB-kartlegging</v>
      </c>
      <c r="G86">
        <f>IFERROR(INDEX([1]!Prosjektkalkyle[Oppstart år], MATCH([1]!Kartleggingsplan[[#This Row],[Prosjektnavn]], [1]!Prosjektkalkyle[Prosjektnavn], 0)), "Ikke funnet")</f>
        <v>2035</v>
      </c>
      <c r="H86" s="46"/>
      <c r="I86" s="47">
        <f>IFERROR(INDEX([1]!Prosjektkalkyle[Enhet], MATCH([1]!Kartleggingsplan[[#This Row],[Prosjektnavn]], [1]!Prosjektkalkyle[Prosjektnavn], 0)), "Ikke funnet")</f>
        <v>0</v>
      </c>
      <c r="J86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6" s="68" cm="1">
        <f t="array" ref="K86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6" s="68" cm="1">
        <f t="array" ref="L86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6" s="68" cm="1">
        <f t="array" ref="M86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6" s="68" cm="1">
        <f t="array" ref="N86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6" s="68" cm="1">
        <f t="array" ref="O86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6" s="68" cm="1">
        <f t="array" ref="P86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6" s="68" cm="1">
        <f t="array" ref="Q86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6" s="68" cm="1">
        <f t="array" ref="R86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6" s="68" cm="1">
        <f t="array" ref="S86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6" s="68" cm="1">
        <f t="array" ref="T86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6" s="68" cm="1">
        <f t="array" ref="U86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6" s="68" cm="1">
        <f t="array" ref="V86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6" s="68" cm="1">
        <f t="array" ref="W86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6" s="68" cm="1">
        <f t="array" ref="X86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6" s="68" cm="1">
        <f t="array" ref="Y86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6" s="68" cm="1">
        <f t="array" ref="Z86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6" s="68" cm="1">
        <f t="array" ref="AA86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6" s="68" cm="1">
        <f t="array" ref="AB86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6" s="68" cm="1">
        <f t="array" ref="AC86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6" s="68" cm="1">
        <f t="array" ref="AD86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6" s="2" cm="1">
        <f t="array" ref="AE86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6" s="2" cm="1">
        <f t="array" ref="AF86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6" s="2" cm="1">
        <f t="array" ref="AG86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6" s="2" cm="1">
        <f t="array" ref="AH86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6" s="2" cm="1">
        <f t="array" ref="AI86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6" s="2" cm="1">
        <f t="array" ref="AJ86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6" s="2" cm="1">
        <f t="array" ref="AK86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6" s="2" cm="1">
        <f t="array" ref="AL86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6" s="2" cm="1">
        <f t="array" ref="AM86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6" s="2" cm="1">
        <f t="array" ref="AN86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7" spans="2:40" x14ac:dyDescent="0.25">
      <c r="B87" t="str">
        <f>IFERROR(INDEX([1]!Prosjektkalkyle[Fylke], MATCH([1]!Kartleggingsplan[[#This Row],[Prosjektnavn]], [1]!Prosjektkalkyle[Prosjektnavn], 0)), "Ikke funnet")</f>
        <v>AG</v>
      </c>
      <c r="C87" s="45" cm="1">
        <f t="array" ref="C87">_xlfn.XLOOKUP(1, ([1]!Kommuner[Fylke] = Valgt_Fylke) * ([1]!Kommuner[Kommune] = [1]!Kartleggingsplan[[#This Row],[Kommune]]), [1]!Kommuner[Regionnr], "")</f>
        <v>0</v>
      </c>
      <c r="D87" s="19" t="s">
        <v>100</v>
      </c>
      <c r="E87" s="19" t="s">
        <v>68</v>
      </c>
      <c r="F87" s="20" t="str">
        <f>IFERROR(INDEX([1]!Prosjektkalkyle[Prosjekttype], MATCH([1]!Kartleggingsplan[[#This Row],[Prosjektnavn]], [1]!Prosjektkalkyle[Prosjektnavn], 0)), "Ikke funnet")</f>
        <v>FKB-kartlegging</v>
      </c>
      <c r="G87">
        <f>IFERROR(INDEX([1]!Prosjektkalkyle[Oppstart år], MATCH([1]!Kartleggingsplan[[#This Row],[Prosjektnavn]], [1]!Prosjektkalkyle[Prosjektnavn], 0)), "Ikke funnet")</f>
        <v>2036</v>
      </c>
      <c r="H87" s="46"/>
      <c r="I87" s="47">
        <f>IFERROR(INDEX([1]!Prosjektkalkyle[Enhet], MATCH([1]!Kartleggingsplan[[#This Row],[Prosjektnavn]], [1]!Prosjektkalkyle[Prosjektnavn], 0)), "Ikke funnet")</f>
        <v>0</v>
      </c>
      <c r="J87" s="21">
        <f>IFERROR(INDEX([1]!Prosjektkalkyle[ Kalkyle enhetskostnad inkl. mva], MATCH([1]!Kartleggingsplan[[#This Row],[Prosjektnavn]], [1]!Prosjektkalkyle[Prosjektnavn], 0)), "Ikke funnet")*[1]!Kartleggingsplan[[#This Row],[Antall]]</f>
        <v>0</v>
      </c>
      <c r="K87" s="68" cm="1">
        <f t="array" ref="K87">[1]!Kartleggingsplan[[#This Row],[Totalkostnad]] * IFERROR(INDEX([1]!Prosjekttyper_Kostnadsfordeling[1],MATCH(1,([1]!Prosjekttyper_Kostnadsfordeling[Prosjekttype]=[1]!Kartleggingsplan[[#This Row],[Prosjekt-type]]) * ([1]!Prosjekttyper_Kostnadsfordeling[Fylke]=[1]!Kartleggingsplan[[#This Row],[Fylke]]),0)),"Ikke funnet") / 100</f>
        <v>0</v>
      </c>
      <c r="L87" s="68" cm="1">
        <f t="array" ref="L87">[1]!Kartleggingsplan[[#This Row],[Totalkostnad]] * IFERROR(INDEX([1]!Prosjekttyper_Kostnadsfordeling[2],MATCH(1,([1]!Prosjekttyper_Kostnadsfordeling[Prosjekttype]=[1]!Kartleggingsplan[[#This Row],[Prosjekt-type]]) * ([1]!Prosjekttyper_Kostnadsfordeling[Fylke]=[1]!Kartleggingsplan[[#This Row],[Fylke]]),0)),"Ikke funnet") / 100</f>
        <v>0</v>
      </c>
      <c r="M87" s="68" cm="1">
        <f t="array" ref="M87">[1]!Kartleggingsplan[[#This Row],[Totalkostnad]] * IFERROR(INDEX([1]!Prosjekttyper_Kostnadsfordeling[3],MATCH(1,([1]!Prosjekttyper_Kostnadsfordeling[Prosjekttype]=[1]!Kartleggingsplan[[#This Row],[Prosjekt-type]]) * ([1]!Prosjekttyper_Kostnadsfordeling[Fylke]=[1]!Kartleggingsplan[[#This Row],[Fylke]]),0)),"Ikke funnet") / 100</f>
        <v>0</v>
      </c>
      <c r="N87" s="68" cm="1">
        <f t="array" ref="N87">[1]!Kartleggingsplan[[#This Row],[Totalkostnad]] * IFERROR(INDEX([1]!Prosjekttyper_Kostnadsfordeling[4],MATCH(1,([1]!Prosjekttyper_Kostnadsfordeling[Prosjekttype]=[1]!Kartleggingsplan[[#This Row],[Prosjekt-type]]) * ([1]!Prosjekttyper_Kostnadsfordeling[Fylke]=[1]!Kartleggingsplan[[#This Row],[Fylke]]),0)),"Ikke funnet") / 100</f>
        <v>0</v>
      </c>
      <c r="O87" s="68" cm="1">
        <f t="array" ref="O87">[1]!Kartleggingsplan[[#This Row],[Totalkostnad]] * IFERROR(INDEX([1]!Prosjekttyper_Kostnadsfordeling[5],MATCH(1,([1]!Prosjekttyper_Kostnadsfordeling[Prosjekttype]=[1]!Kartleggingsplan[[#This Row],[Prosjekt-type]]) * ([1]!Prosjekttyper_Kostnadsfordeling[Fylke]=[1]!Kartleggingsplan[[#This Row],[Fylke]]),0)),"Ikke funnet") / 100</f>
        <v>0</v>
      </c>
      <c r="P87" s="68" cm="1">
        <f t="array" ref="P87">[1]!Kartleggingsplan[[#This Row],[Totalkostnad]] * IFERROR(INDEX([1]!Prosjekttyper_Kostnadsfordeling[6],MATCH(1,([1]!Prosjekttyper_Kostnadsfordeling[Prosjekttype]=[1]!Kartleggingsplan[[#This Row],[Prosjekt-type]]) * ([1]!Prosjekttyper_Kostnadsfordeling[Fylke]=[1]!Kartleggingsplan[[#This Row],[Fylke]]),0)),"Ikke funnet") / 100</f>
        <v>0</v>
      </c>
      <c r="Q87" s="68" cm="1">
        <f t="array" ref="Q87">[1]!Kartleggingsplan[[#This Row],[Totalkostnad]] * IFERROR(INDEX([1]!Prosjekttyper_Kostnadsfordeling[7],MATCH(1,([1]!Prosjekttyper_Kostnadsfordeling[Prosjekttype]=[1]!Kartleggingsplan[[#This Row],[Prosjekt-type]]) * ([1]!Prosjekttyper_Kostnadsfordeling[Fylke]=[1]!Kartleggingsplan[[#This Row],[Fylke]]),0)),"Ikke funnet") / 100</f>
        <v>0</v>
      </c>
      <c r="R87" s="68" cm="1">
        <f t="array" ref="R87">[1]!Kartleggingsplan[[#This Row],[Totalkostnad]] * IFERROR(INDEX([1]!Prosjekttyper_Kostnadsfordeling[8],MATCH(1,([1]!Prosjekttyper_Kostnadsfordeling[Prosjekttype]=[1]!Kartleggingsplan[[#This Row],[Prosjekt-type]]) * ([1]!Prosjekttyper_Kostnadsfordeling[Fylke]=[1]!Kartleggingsplan[[#This Row],[Fylke]]),0)),"Ikke funnet") / 100</f>
        <v>0</v>
      </c>
      <c r="S87" s="68" cm="1">
        <f t="array" ref="S87">[1]!Kartleggingsplan[[#This Row],[Totalkostnad]] * IFERROR(INDEX([1]!Prosjekttyper_Kostnadsfordeling[9],MATCH(1,([1]!Prosjekttyper_Kostnadsfordeling[Prosjekttype]=[1]!Kartleggingsplan[[#This Row],[Prosjekt-type]]) * ([1]!Prosjekttyper_Kostnadsfordeling[Fylke]=[1]!Kartleggingsplan[[#This Row],[Fylke]]),0)),"Ikke funnet") / 100</f>
        <v>0</v>
      </c>
      <c r="T87" s="68" cm="1">
        <f t="array" ref="T87">[1]!Kartleggingsplan[[#This Row],[Totalkostnad]] * IFERROR(INDEX([1]!Prosjekttyper_Kostnadsfordeling[10],MATCH(1,([1]!Prosjekttyper_Kostnadsfordeling[Prosjekttype]=[1]!Kartleggingsplan[[#This Row],[Prosjekt-type]]) * ([1]!Prosjekttyper_Kostnadsfordeling[Fylke]=[1]!Kartleggingsplan[[#This Row],[Fylke]]),0)),"Ikke funnet") / 100</f>
        <v>0</v>
      </c>
      <c r="U87" s="68" cm="1">
        <f t="array" ref="U87">[1]!Kartleggingsplan[[#This Row],[Totalkostnad]] * IFERROR(INDEX([1]!Prosjekttyper_Kostnadsfordeling[11],MATCH(1,([1]!Prosjekttyper_Kostnadsfordeling[Prosjekttype]=[1]!Kartleggingsplan[[#This Row],[Prosjekt-type]]) * ([1]!Prosjekttyper_Kostnadsfordeling[Fylke]=[1]!Kartleggingsplan[[#This Row],[Fylke]]),0)),"Ikke funnet") / 100</f>
        <v>0</v>
      </c>
      <c r="V87" s="68" cm="1">
        <f t="array" ref="V87">[1]!Kartleggingsplan[[#This Row],[Totalkostnad]] * IFERROR(INDEX([1]!Prosjekttyper_Kostnadsfordeling[12],MATCH(1,([1]!Prosjekttyper_Kostnadsfordeling[Prosjekttype]=[1]!Kartleggingsplan[[#This Row],[Prosjekt-type]]) * ([1]!Prosjekttyper_Kostnadsfordeling[Fylke]=[1]!Kartleggingsplan[[#This Row],[Fylke]]),0)),"Ikke funnet") / 100</f>
        <v>0</v>
      </c>
      <c r="W87" s="68" cm="1">
        <f t="array" ref="W87">[1]!Kartleggingsplan[[#This Row],[Totalkostnad]] * IFERROR(INDEX([1]!Prosjekttyper_Kostnadsfordeling[13],MATCH(1,([1]!Prosjekttyper_Kostnadsfordeling[Prosjekttype]=[1]!Kartleggingsplan[[#This Row],[Prosjekt-type]]) * ([1]!Prosjekttyper_Kostnadsfordeling[Fylke]=[1]!Kartleggingsplan[[#This Row],[Fylke]]),0)),"Ikke funnet") / 100</f>
        <v>0</v>
      </c>
      <c r="X87" s="68" cm="1">
        <f t="array" ref="X87">[1]!Kartleggingsplan[[#This Row],[Totalkostnad]] * IFERROR(INDEX([1]!Prosjekttyper_Kostnadsfordeling[14],MATCH(1,([1]!Prosjekttyper_Kostnadsfordeling[Prosjekttype]=[1]!Kartleggingsplan[[#This Row],[Prosjekt-type]]) * ([1]!Prosjekttyper_Kostnadsfordeling[Fylke]=[1]!Kartleggingsplan[[#This Row],[Fylke]]),0)),"Ikke funnet") / 100</f>
        <v>0</v>
      </c>
      <c r="Y87" s="68" cm="1">
        <f t="array" ref="Y87">[1]!Kartleggingsplan[[#This Row],[Totalkostnad]] * IFERROR(INDEX([1]!Prosjekttyper_Kostnadsfordeling[15],MATCH(1,([1]!Prosjekttyper_Kostnadsfordeling[Prosjekttype]=[1]!Kartleggingsplan[[#This Row],[Prosjekt-type]]) * ([1]!Prosjekttyper_Kostnadsfordeling[Fylke]=[1]!Kartleggingsplan[[#This Row],[Fylke]]),0)),"Ikke funnet") / 100</f>
        <v>0</v>
      </c>
      <c r="Z87" s="68" cm="1">
        <f t="array" ref="Z87">[1]!Kartleggingsplan[[#This Row],[Totalkostnad]] * IFERROR(INDEX([1]!Prosjekttyper_Kostnadsfordeling[16],MATCH(1,([1]!Prosjekttyper_Kostnadsfordeling[Prosjekttype]=[1]!Kartleggingsplan[[#This Row],[Prosjekt-type]]) * ([1]!Prosjekttyper_Kostnadsfordeling[Fylke]=[1]!Kartleggingsplan[[#This Row],[Fylke]]),0)),"Ikke funnet") / 100</f>
        <v>0</v>
      </c>
      <c r="AA87" s="68" cm="1">
        <f t="array" ref="AA87">[1]!Kartleggingsplan[[#This Row],[Totalkostnad]] * IFERROR(INDEX([1]!Prosjekttyper_Kostnadsfordeling[17],MATCH(1,([1]!Prosjekttyper_Kostnadsfordeling[Prosjekttype]=[1]!Kartleggingsplan[[#This Row],[Prosjekt-type]]) * ([1]!Prosjekttyper_Kostnadsfordeling[Fylke]=[1]!Kartleggingsplan[[#This Row],[Fylke]]),0)),"Ikke funnet") / 100</f>
        <v>0</v>
      </c>
      <c r="AB87" s="68" cm="1">
        <f t="array" ref="AB87">[1]!Kartleggingsplan[[#This Row],[Totalkostnad]] * IFERROR(INDEX([1]!Prosjekttyper_Kostnadsfordeling[18],MATCH(1,([1]!Prosjekttyper_Kostnadsfordeling[Prosjekttype]=[1]!Kartleggingsplan[[#This Row],[Prosjekt-type]]) * ([1]!Prosjekttyper_Kostnadsfordeling[Fylke]=[1]!Kartleggingsplan[[#This Row],[Fylke]]),0)),"Ikke funnet") / 100</f>
        <v>0</v>
      </c>
      <c r="AC87" s="68" cm="1">
        <f t="array" ref="AC87">[1]!Kartleggingsplan[[#This Row],[Totalkostnad]] * IFERROR(INDEX([1]!Prosjekttyper_Kostnadsfordeling[19],MATCH(1,([1]!Prosjekttyper_Kostnadsfordeling[Prosjekttype]=[1]!Kartleggingsplan[[#This Row],[Prosjekt-type]]) * ([1]!Prosjekttyper_Kostnadsfordeling[Fylke]=[1]!Kartleggingsplan[[#This Row],[Fylke]]),0)),"Ikke funnet") / 100</f>
        <v>0</v>
      </c>
      <c r="AD87" s="68" cm="1">
        <f t="array" ref="AD87">[1]!Kartleggingsplan[[#This Row],[Totalkostnad]] * IFERROR(INDEX([1]!Prosjekttyper_Kostnadsfordeling[20],MATCH(1,([1]!Prosjekttyper_Kostnadsfordeling[Prosjekttype]=[1]!Kartleggingsplan[[#This Row],[Prosjekt-type]]) * ([1]!Prosjekttyper_Kostnadsfordeling[Fylke]=[1]!Kartleggingsplan[[#This Row],[Fylke]]),0)),"Ikke funnet") / 100</f>
        <v>0</v>
      </c>
      <c r="AE87" s="2" cm="1">
        <f t="array" ref="AE87">[1]!Kartleggingsplan[[#This Row],[Totalkostnad]] * IFERROR(INDEX([1]!Prosjekttyper_Kostnadsfordeling[21],MATCH(1,([1]!Prosjekttyper_Kostnadsfordeling[Prosjekttype]=[1]!Kartleggingsplan[[#This Row],[Prosjekt-type]]) * ([1]!Prosjekttyper_Kostnadsfordeling[Fylke]=[1]!Kartleggingsplan[[#This Row],[Fylke]]),0)),"Ikke funnet") / 100</f>
        <v>0</v>
      </c>
      <c r="AF87" s="2" cm="1">
        <f t="array" ref="AF87">[1]!Kartleggingsplan[[#This Row],[Totalkostnad]] * IFERROR(INDEX([1]!Prosjekttyper_Kostnadsfordeling[22],MATCH(1,([1]!Prosjekttyper_Kostnadsfordeling[Prosjekttype]=[1]!Kartleggingsplan[[#This Row],[Prosjekt-type]]) * ([1]!Prosjekttyper_Kostnadsfordeling[Fylke]=[1]!Kartleggingsplan[[#This Row],[Fylke]]),0)),"Ikke funnet") / 100</f>
        <v>0</v>
      </c>
      <c r="AG87" s="2" cm="1">
        <f t="array" ref="AG87">[1]!Kartleggingsplan[[#This Row],[Totalkostnad]] * IFERROR(INDEX([1]!Prosjekttyper_Kostnadsfordeling[23],MATCH(1,([1]!Prosjekttyper_Kostnadsfordeling[Prosjekttype]=[1]!Kartleggingsplan[[#This Row],[Prosjekt-type]]) * ([1]!Prosjekttyper_Kostnadsfordeling[Fylke]=[1]!Kartleggingsplan[[#This Row],[Fylke]]),0)),"Ikke funnet") / 100</f>
        <v>0</v>
      </c>
      <c r="AH87" s="2" cm="1">
        <f t="array" ref="AH87">[1]!Kartleggingsplan[[#This Row],[Totalkostnad]] * IFERROR(INDEX([1]!Prosjekttyper_Kostnadsfordeling[24],MATCH(1,([1]!Prosjekttyper_Kostnadsfordeling[Prosjekttype]=[1]!Kartleggingsplan[[#This Row],[Prosjekt-type]]) * ([1]!Prosjekttyper_Kostnadsfordeling[Fylke]=[1]!Kartleggingsplan[[#This Row],[Fylke]]),0)),"Ikke funnet") / 100</f>
        <v>0</v>
      </c>
      <c r="AI87" s="2" cm="1">
        <f t="array" ref="AI87">[1]!Kartleggingsplan[[#This Row],[Totalkostnad]] * IFERROR(INDEX([1]!Prosjekttyper_Kostnadsfordeling[25],MATCH(1,([1]!Prosjekttyper_Kostnadsfordeling[Prosjekttype]=[1]!Kartleggingsplan[[#This Row],[Prosjekt-type]]) * ([1]!Prosjekttyper_Kostnadsfordeling[Fylke]=[1]!Kartleggingsplan[[#This Row],[Fylke]]),0)),"Ikke funnet") / 100</f>
        <v>0</v>
      </c>
      <c r="AJ87" s="2" cm="1">
        <f t="array" ref="AJ87">[1]!Kartleggingsplan[[#This Row],[Totalkostnad]] * IFERROR(INDEX([1]!Prosjekttyper_Kostnadsfordeling[26],MATCH(1,([1]!Prosjekttyper_Kostnadsfordeling[Prosjekttype]=[1]!Kartleggingsplan[[#This Row],[Prosjekt-type]]) * ([1]!Prosjekttyper_Kostnadsfordeling[Fylke]=[1]!Kartleggingsplan[[#This Row],[Fylke]]),0)),"Ikke funnet") / 100</f>
        <v>0</v>
      </c>
      <c r="AK87" s="2" cm="1">
        <f t="array" ref="AK87">[1]!Kartleggingsplan[[#This Row],[Totalkostnad]] * IFERROR(INDEX([1]!Prosjekttyper_Kostnadsfordeling[27],MATCH(1,([1]!Prosjekttyper_Kostnadsfordeling[Prosjekttype]=[1]!Kartleggingsplan[[#This Row],[Prosjekt-type]]) * ([1]!Prosjekttyper_Kostnadsfordeling[Fylke]=[1]!Kartleggingsplan[[#This Row],[Fylke]]),0)),"Ikke funnet") / 100</f>
        <v>0</v>
      </c>
      <c r="AL87" s="2" cm="1">
        <f t="array" ref="AL87">[1]!Kartleggingsplan[[#This Row],[Totalkostnad]] * IFERROR(INDEX([1]!Prosjekttyper_Kostnadsfordeling[28],MATCH(1,([1]!Prosjekttyper_Kostnadsfordeling[Prosjekttype]=[1]!Kartleggingsplan[[#This Row],[Prosjekt-type]]) * ([1]!Prosjekttyper_Kostnadsfordeling[Fylke]=[1]!Kartleggingsplan[[#This Row],[Fylke]]),0)),"Ikke funnet") / 100</f>
        <v>0</v>
      </c>
      <c r="AM87" s="2" cm="1">
        <f t="array" ref="AM87">[1]!Kartleggingsplan[[#This Row],[Totalkostnad]] * IFERROR(INDEX([1]!Prosjekttyper_Kostnadsfordeling[29],MATCH(1,([1]!Prosjekttyper_Kostnadsfordeling[Prosjekttype]=[1]!Kartleggingsplan[[#This Row],[Prosjekt-type]]) * ([1]!Prosjekttyper_Kostnadsfordeling[Fylke]=[1]!Kartleggingsplan[[#This Row],[Fylke]]),0)),"Ikke funnet") / 100</f>
        <v>0</v>
      </c>
      <c r="AN87" s="2" cm="1">
        <f t="array" ref="AN87">[1]!Kartleggingsplan[[#This Row],[Totalkostnad]] * IFERROR(INDEX([1]!Prosjekttyper_Kostnadsfordeling[30],MATCH(1,([1]!Prosjekttyper_Kostnadsfordeling[Prosjekttype]=[1]!Kartleggingsplan[[#This Row],[Prosjekt-type]]) * ([1]!Prosjekttyper_Kostnadsfordeling[Fylke]=[1]!Kartleggingsplan[[#This Row],[Fylke]]),0)),"Ikke funnet") / 100</f>
        <v>0</v>
      </c>
    </row>
    <row r="88" spans="2:40" x14ac:dyDescent="0.25">
      <c r="B88" s="19"/>
      <c r="C88" s="19"/>
      <c r="D88" s="19"/>
      <c r="E88" s="19"/>
      <c r="F88" s="22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</row>
    <row r="89" spans="2:40" x14ac:dyDescent="0.25">
      <c r="D89" s="19"/>
    </row>
    <row r="90" spans="2:40" x14ac:dyDescent="0.25">
      <c r="D90" s="19"/>
    </row>
    <row r="91" spans="2:40" x14ac:dyDescent="0.25">
      <c r="D91" s="19"/>
    </row>
    <row r="92" spans="2:40" x14ac:dyDescent="0.25">
      <c r="D92" s="19"/>
    </row>
    <row r="93" spans="2:40" x14ac:dyDescent="0.25">
      <c r="D93" s="19"/>
    </row>
    <row r="94" spans="2:40" x14ac:dyDescent="0.25">
      <c r="D94" s="19"/>
    </row>
    <row r="95" spans="2:40" x14ac:dyDescent="0.25">
      <c r="D95" s="19"/>
    </row>
    <row r="96" spans="2:40" x14ac:dyDescent="0.25">
      <c r="D96" s="19"/>
    </row>
    <row r="97" spans="4:4" x14ac:dyDescent="0.25">
      <c r="D97" s="19"/>
    </row>
    <row r="98" spans="4:4" x14ac:dyDescent="0.25">
      <c r="D98" s="19"/>
    </row>
    <row r="99" spans="4:4" x14ac:dyDescent="0.25">
      <c r="D99" s="19"/>
    </row>
    <row r="100" spans="4:4" x14ac:dyDescent="0.25">
      <c r="D100" s="19"/>
    </row>
    <row r="101" spans="4:4" x14ac:dyDescent="0.25">
      <c r="D101" s="19"/>
    </row>
    <row r="102" spans="4:4" x14ac:dyDescent="0.25">
      <c r="D102" s="19"/>
    </row>
  </sheetData>
  <sheetProtection formatCells="0" insertRows="0" selectLockedCells="1" autoFilter="0"/>
  <mergeCells count="2">
    <mergeCell ref="B8:I8"/>
    <mergeCell ref="J8:AN8"/>
  </mergeCells>
  <dataValidations count="1">
    <dataValidation type="list" allowBlank="1" showInputMessage="1" showErrorMessage="1" sqref="D12:D102" xr:uid="{93DDF9A3-2BCF-4CE5-969B-BC4F4091BD19}">
      <formula1>Prosjektnavn</formula1>
    </dataValidation>
  </dataValidations>
  <pageMargins left="0.7" right="0.7" top="0.75" bottom="0.75" header="0.3" footer="0.3"/>
  <pageSetup paperSize="8" scale="19" orientation="landscape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1DECA-C279-404C-B599-EA55EF7AC82F}">
  <sheetPr codeName="Ark7">
    <tabColor theme="4" tint="0.39997558519241921"/>
  </sheetPr>
  <dimension ref="B6:S39"/>
  <sheetViews>
    <sheetView tabSelected="1" zoomScaleNormal="100" workbookViewId="0">
      <pane ySplit="6" topLeftCell="A7" activePane="bottomLeft" state="frozen"/>
      <selection pane="bottomLeft" activeCell="B7" sqref="B7:S39"/>
    </sheetView>
  </sheetViews>
  <sheetFormatPr baseColWidth="10" defaultColWidth="11.42578125" defaultRowHeight="15" x14ac:dyDescent="0.25"/>
  <cols>
    <col min="1" max="1" width="6.7109375" customWidth="1"/>
    <col min="2" max="2" width="13.140625" customWidth="1"/>
    <col min="3" max="3" width="10.85546875" bestFit="1" customWidth="1"/>
    <col min="4" max="4" width="9.7109375" customWidth="1"/>
    <col min="5" max="5" width="31.7109375" customWidth="1"/>
    <col min="6" max="6" width="5" style="34" customWidth="1"/>
    <col min="7" max="8" width="5.28515625" style="34" customWidth="1"/>
    <col min="9" max="9" width="4.140625" style="34" customWidth="1"/>
    <col min="10" max="10" width="4.85546875" style="34" customWidth="1"/>
    <col min="11" max="11" width="34.42578125" customWidth="1"/>
    <col min="12" max="12" width="10" bestFit="1" customWidth="1"/>
    <col min="13" max="13" width="52.85546875" customWidth="1"/>
    <col min="14" max="14" width="17.7109375" customWidth="1"/>
    <col min="15" max="15" width="19.42578125" customWidth="1"/>
    <col min="16" max="16" width="12.85546875" bestFit="1" customWidth="1"/>
    <col min="17" max="17" width="9.7109375" customWidth="1"/>
    <col min="18" max="18" width="15" customWidth="1"/>
    <col min="19" max="19" width="14.42578125" customWidth="1"/>
  </cols>
  <sheetData>
    <row r="6" spans="2:19" ht="25.5" x14ac:dyDescent="0.25">
      <c r="B6" s="23" t="s">
        <v>101</v>
      </c>
      <c r="C6" s="23" t="s">
        <v>102</v>
      </c>
      <c r="D6" s="23" t="s">
        <v>103</v>
      </c>
      <c r="E6" s="23" t="s">
        <v>104</v>
      </c>
      <c r="F6" s="24" t="s">
        <v>105</v>
      </c>
      <c r="G6" s="25" t="s">
        <v>106</v>
      </c>
      <c r="H6" s="26" t="s">
        <v>107</v>
      </c>
      <c r="I6" s="27" t="s">
        <v>17</v>
      </c>
      <c r="J6" s="28" t="s">
        <v>108</v>
      </c>
      <c r="K6" s="29" t="s">
        <v>109</v>
      </c>
      <c r="L6" s="23" t="s">
        <v>110</v>
      </c>
      <c r="M6" s="23" t="s">
        <v>111</v>
      </c>
      <c r="N6" s="30" t="s">
        <v>112</v>
      </c>
      <c r="O6" s="23" t="s">
        <v>113</v>
      </c>
      <c r="P6" s="30" t="s">
        <v>114</v>
      </c>
      <c r="Q6" s="23" t="s">
        <v>115</v>
      </c>
      <c r="R6" s="23" t="s">
        <v>116</v>
      </c>
      <c r="S6" s="23" t="s">
        <v>117</v>
      </c>
    </row>
    <row r="7" spans="2:19" ht="45" x14ac:dyDescent="0.25">
      <c r="B7" s="31">
        <v>1</v>
      </c>
      <c r="C7" s="31">
        <v>1</v>
      </c>
      <c r="D7" s="31">
        <v>1</v>
      </c>
      <c r="E7" s="48" t="s">
        <v>118</v>
      </c>
      <c r="F7" s="49" t="s">
        <v>119</v>
      </c>
      <c r="G7" s="32"/>
      <c r="H7" s="50" t="s">
        <v>107</v>
      </c>
      <c r="I7" s="51" t="s">
        <v>17</v>
      </c>
      <c r="J7" s="52" t="s">
        <v>119</v>
      </c>
      <c r="K7" s="53" t="s">
        <v>120</v>
      </c>
      <c r="L7" s="31"/>
      <c r="M7" s="32"/>
      <c r="N7" s="32"/>
      <c r="O7" s="32" t="s">
        <v>121</v>
      </c>
      <c r="P7" s="31" t="s">
        <v>16</v>
      </c>
      <c r="Q7" s="31">
        <v>2026</v>
      </c>
      <c r="R7" s="31"/>
      <c r="S7" s="32"/>
    </row>
    <row r="8" spans="2:19" ht="45" x14ac:dyDescent="0.25">
      <c r="B8" s="31">
        <v>1</v>
      </c>
      <c r="C8" s="31">
        <v>1</v>
      </c>
      <c r="D8" s="31">
        <v>2</v>
      </c>
      <c r="E8" s="48" t="s">
        <v>118</v>
      </c>
      <c r="F8" s="49" t="s">
        <v>119</v>
      </c>
      <c r="G8" s="32"/>
      <c r="H8" s="50" t="s">
        <v>107</v>
      </c>
      <c r="I8" s="51" t="s">
        <v>17</v>
      </c>
      <c r="J8" s="52" t="s">
        <v>119</v>
      </c>
      <c r="K8" s="53" t="s">
        <v>122</v>
      </c>
      <c r="L8" s="31"/>
      <c r="M8" s="32"/>
      <c r="N8" s="32"/>
      <c r="O8" s="32" t="s">
        <v>123</v>
      </c>
      <c r="P8" s="31" t="s">
        <v>16</v>
      </c>
      <c r="Q8" s="31">
        <v>2026</v>
      </c>
      <c r="R8" s="31"/>
      <c r="S8" s="32"/>
    </row>
    <row r="9" spans="2:19" ht="45" x14ac:dyDescent="0.25">
      <c r="B9" s="31">
        <v>1</v>
      </c>
      <c r="C9" s="31">
        <v>1</v>
      </c>
      <c r="D9" s="31">
        <v>3</v>
      </c>
      <c r="E9" s="48" t="s">
        <v>118</v>
      </c>
      <c r="F9" s="49" t="s">
        <v>119</v>
      </c>
      <c r="G9" s="32"/>
      <c r="H9" s="50" t="s">
        <v>107</v>
      </c>
      <c r="I9" s="51" t="s">
        <v>17</v>
      </c>
      <c r="J9" s="52" t="s">
        <v>119</v>
      </c>
      <c r="K9" s="53" t="s">
        <v>124</v>
      </c>
      <c r="L9" s="31"/>
      <c r="M9" s="32"/>
      <c r="N9" s="32"/>
      <c r="O9" s="32" t="s">
        <v>125</v>
      </c>
      <c r="P9" s="31" t="s">
        <v>16</v>
      </c>
      <c r="Q9" s="31">
        <v>2026</v>
      </c>
      <c r="R9" s="31"/>
      <c r="S9" s="32"/>
    </row>
    <row r="10" spans="2:19" ht="45" x14ac:dyDescent="0.25">
      <c r="B10" s="31">
        <v>1</v>
      </c>
      <c r="C10" s="31">
        <v>2</v>
      </c>
      <c r="D10" s="31">
        <v>1</v>
      </c>
      <c r="E10" s="54" t="s">
        <v>126</v>
      </c>
      <c r="F10" s="49" t="s">
        <v>119</v>
      </c>
      <c r="G10" s="32"/>
      <c r="H10" s="50" t="s">
        <v>107</v>
      </c>
      <c r="I10" s="51" t="s">
        <v>119</v>
      </c>
      <c r="J10" s="32"/>
      <c r="K10" s="53" t="s">
        <v>127</v>
      </c>
      <c r="L10" s="31"/>
      <c r="M10" s="32"/>
      <c r="N10" s="32"/>
      <c r="O10" s="32" t="s">
        <v>125</v>
      </c>
      <c r="P10" s="31" t="s">
        <v>16</v>
      </c>
      <c r="Q10" s="31">
        <v>2026</v>
      </c>
      <c r="R10" s="31"/>
      <c r="S10" s="32"/>
    </row>
    <row r="11" spans="2:19" ht="45" x14ac:dyDescent="0.25">
      <c r="B11" s="31">
        <v>1</v>
      </c>
      <c r="C11" s="31">
        <v>3</v>
      </c>
      <c r="D11" s="31">
        <v>1</v>
      </c>
      <c r="E11" s="54" t="s">
        <v>128</v>
      </c>
      <c r="F11" s="49" t="s">
        <v>119</v>
      </c>
      <c r="G11" s="32"/>
      <c r="H11" s="50" t="s">
        <v>107</v>
      </c>
      <c r="I11" s="51" t="s">
        <v>119</v>
      </c>
      <c r="J11" s="32"/>
      <c r="K11" s="53" t="s">
        <v>129</v>
      </c>
      <c r="L11" s="31"/>
      <c r="M11" s="32"/>
      <c r="N11" s="33"/>
      <c r="O11" s="32" t="s">
        <v>130</v>
      </c>
      <c r="P11" s="31" t="s">
        <v>16</v>
      </c>
      <c r="Q11" s="31">
        <v>2026</v>
      </c>
      <c r="R11" s="31"/>
      <c r="S11" s="32"/>
    </row>
    <row r="12" spans="2:19" ht="150" x14ac:dyDescent="0.25">
      <c r="B12" s="31">
        <v>1</v>
      </c>
      <c r="C12" s="31">
        <v>4</v>
      </c>
      <c r="D12" s="31">
        <v>1</v>
      </c>
      <c r="E12" s="54" t="s">
        <v>131</v>
      </c>
      <c r="F12" s="49" t="s">
        <v>105</v>
      </c>
      <c r="G12" s="55" t="s">
        <v>119</v>
      </c>
      <c r="H12" s="50" t="s">
        <v>119</v>
      </c>
      <c r="I12" s="51" t="s">
        <v>119</v>
      </c>
      <c r="J12" s="32"/>
      <c r="K12" s="54" t="s">
        <v>132</v>
      </c>
      <c r="L12" s="31"/>
      <c r="M12" s="32"/>
      <c r="N12" s="32"/>
      <c r="O12" s="32" t="s">
        <v>133</v>
      </c>
      <c r="P12" s="31" t="s">
        <v>134</v>
      </c>
      <c r="Q12" s="31">
        <v>2026</v>
      </c>
      <c r="R12" s="31"/>
      <c r="S12" s="32"/>
    </row>
    <row r="13" spans="2:19" ht="60" x14ac:dyDescent="0.25">
      <c r="B13" s="31">
        <v>1</v>
      </c>
      <c r="C13" s="31">
        <v>9</v>
      </c>
      <c r="D13" s="31">
        <v>1</v>
      </c>
      <c r="E13" s="54" t="s">
        <v>135</v>
      </c>
      <c r="F13" s="49" t="s">
        <v>105</v>
      </c>
      <c r="G13" s="55" t="s">
        <v>106</v>
      </c>
      <c r="H13" s="50" t="s">
        <v>107</v>
      </c>
      <c r="I13" s="51" t="s">
        <v>17</v>
      </c>
      <c r="J13" s="32"/>
      <c r="K13" s="32" t="s">
        <v>136</v>
      </c>
      <c r="L13" s="31"/>
      <c r="M13" s="32"/>
      <c r="N13" s="32"/>
      <c r="O13" s="32" t="s">
        <v>137</v>
      </c>
      <c r="P13" s="31" t="s">
        <v>16</v>
      </c>
      <c r="Q13" s="31">
        <v>2026</v>
      </c>
      <c r="R13" s="31"/>
      <c r="S13" s="32"/>
    </row>
    <row r="14" spans="2:19" ht="75" x14ac:dyDescent="0.25">
      <c r="B14" s="31">
        <v>1</v>
      </c>
      <c r="C14" s="31">
        <v>10</v>
      </c>
      <c r="D14" s="31">
        <v>2</v>
      </c>
      <c r="E14" s="54" t="s">
        <v>138</v>
      </c>
      <c r="F14" s="49" t="s">
        <v>105</v>
      </c>
      <c r="G14" s="55" t="s">
        <v>106</v>
      </c>
      <c r="H14" s="50" t="s">
        <v>107</v>
      </c>
      <c r="I14" s="51" t="s">
        <v>17</v>
      </c>
      <c r="J14" s="32"/>
      <c r="K14" s="32" t="s">
        <v>139</v>
      </c>
      <c r="L14" s="31"/>
      <c r="M14" s="32"/>
      <c r="N14" s="32"/>
      <c r="O14" s="32" t="s">
        <v>137</v>
      </c>
      <c r="P14" s="31" t="s">
        <v>16</v>
      </c>
      <c r="Q14" s="31">
        <v>2026</v>
      </c>
      <c r="R14" s="31"/>
      <c r="S14" s="32"/>
    </row>
    <row r="15" spans="2:19" ht="45" x14ac:dyDescent="0.25">
      <c r="B15" s="31">
        <v>1</v>
      </c>
      <c r="C15" s="31">
        <v>11</v>
      </c>
      <c r="D15" s="31">
        <v>1</v>
      </c>
      <c r="E15" s="54" t="s">
        <v>140</v>
      </c>
      <c r="F15" s="49" t="s">
        <v>119</v>
      </c>
      <c r="G15" s="55" t="s">
        <v>119</v>
      </c>
      <c r="H15" s="50" t="s">
        <v>107</v>
      </c>
      <c r="I15" s="51" t="s">
        <v>119</v>
      </c>
      <c r="J15" s="52" t="s">
        <v>119</v>
      </c>
      <c r="K15" s="32" t="s">
        <v>141</v>
      </c>
      <c r="L15" s="31"/>
      <c r="M15" s="56"/>
      <c r="N15" s="32"/>
      <c r="O15" s="32" t="s">
        <v>137</v>
      </c>
      <c r="P15" s="31"/>
      <c r="Q15" s="31">
        <v>2026</v>
      </c>
      <c r="R15" s="31"/>
      <c r="S15" s="32"/>
    </row>
    <row r="16" spans="2:19" ht="45" x14ac:dyDescent="0.25">
      <c r="B16" s="31">
        <v>1</v>
      </c>
      <c r="C16" s="31">
        <v>12</v>
      </c>
      <c r="D16" s="31">
        <v>1</v>
      </c>
      <c r="E16" s="54" t="s">
        <v>142</v>
      </c>
      <c r="F16" s="49" t="s">
        <v>119</v>
      </c>
      <c r="G16" s="55" t="s">
        <v>119</v>
      </c>
      <c r="H16" s="50" t="s">
        <v>107</v>
      </c>
      <c r="I16" s="32"/>
      <c r="J16" s="32"/>
      <c r="K16" s="32" t="s">
        <v>143</v>
      </c>
      <c r="L16" s="31"/>
      <c r="M16" s="32"/>
      <c r="N16" s="32"/>
      <c r="O16" s="32" t="s">
        <v>144</v>
      </c>
      <c r="P16" s="31" t="s">
        <v>16</v>
      </c>
      <c r="Q16" s="31">
        <v>2026</v>
      </c>
      <c r="R16" s="31"/>
      <c r="S16" s="32"/>
    </row>
    <row r="17" spans="2:19" ht="45" x14ac:dyDescent="0.25">
      <c r="B17" s="31">
        <v>1</v>
      </c>
      <c r="C17" s="31"/>
      <c r="D17" s="31">
        <v>2</v>
      </c>
      <c r="E17" s="54" t="s">
        <v>142</v>
      </c>
      <c r="F17" s="49" t="s">
        <v>105</v>
      </c>
      <c r="G17" s="55" t="s">
        <v>106</v>
      </c>
      <c r="H17" s="50" t="s">
        <v>107</v>
      </c>
      <c r="I17" s="51" t="s">
        <v>17</v>
      </c>
      <c r="J17" s="32"/>
      <c r="K17" s="32" t="s">
        <v>145</v>
      </c>
      <c r="L17" s="31"/>
      <c r="M17" s="32"/>
      <c r="N17" s="32"/>
      <c r="O17" s="32" t="s">
        <v>17</v>
      </c>
      <c r="P17" s="31"/>
      <c r="Q17" s="31">
        <v>2026</v>
      </c>
      <c r="R17" s="31"/>
      <c r="S17" s="32"/>
    </row>
    <row r="18" spans="2:19" ht="60" x14ac:dyDescent="0.25">
      <c r="B18" s="31">
        <v>1</v>
      </c>
      <c r="C18" s="31">
        <v>14</v>
      </c>
      <c r="D18" s="31">
        <v>1</v>
      </c>
      <c r="E18" s="54" t="s">
        <v>146</v>
      </c>
      <c r="F18" s="49" t="s">
        <v>119</v>
      </c>
      <c r="G18" s="32"/>
      <c r="H18" s="50" t="s">
        <v>119</v>
      </c>
      <c r="I18" s="32"/>
      <c r="J18" s="52" t="s">
        <v>119</v>
      </c>
      <c r="K18" s="32" t="s">
        <v>147</v>
      </c>
      <c r="L18" s="31">
        <v>1</v>
      </c>
      <c r="M18" s="32" t="s">
        <v>148</v>
      </c>
      <c r="N18" s="32"/>
      <c r="O18" s="32" t="s">
        <v>16</v>
      </c>
      <c r="P18" s="31" t="s">
        <v>134</v>
      </c>
      <c r="Q18" s="31">
        <v>2026</v>
      </c>
      <c r="R18" s="31" t="s">
        <v>149</v>
      </c>
      <c r="S18" s="32"/>
    </row>
    <row r="19" spans="2:19" ht="90" x14ac:dyDescent="0.25">
      <c r="B19" s="31">
        <v>1</v>
      </c>
      <c r="C19" s="31">
        <v>15</v>
      </c>
      <c r="D19" s="31">
        <v>1</v>
      </c>
      <c r="E19" s="32" t="s">
        <v>150</v>
      </c>
      <c r="F19" s="49" t="s">
        <v>119</v>
      </c>
      <c r="G19" s="32"/>
      <c r="H19" s="50" t="s">
        <v>119</v>
      </c>
      <c r="I19" s="32"/>
      <c r="J19" s="52" t="s">
        <v>119</v>
      </c>
      <c r="K19" s="32" t="s">
        <v>151</v>
      </c>
      <c r="L19" s="31">
        <v>2</v>
      </c>
      <c r="M19" s="32" t="s">
        <v>152</v>
      </c>
      <c r="N19" s="32" t="s">
        <v>153</v>
      </c>
      <c r="O19" s="32" t="s">
        <v>16</v>
      </c>
      <c r="P19" s="31" t="s">
        <v>134</v>
      </c>
      <c r="Q19" s="31">
        <v>2026</v>
      </c>
      <c r="R19" s="31" t="s">
        <v>149</v>
      </c>
      <c r="S19" s="32"/>
    </row>
    <row r="20" spans="2:19" ht="90" x14ac:dyDescent="0.25">
      <c r="B20" s="31">
        <v>1</v>
      </c>
      <c r="C20" s="31">
        <v>16</v>
      </c>
      <c r="D20" s="31">
        <v>1</v>
      </c>
      <c r="E20" s="32" t="s">
        <v>154</v>
      </c>
      <c r="F20" s="49" t="s">
        <v>119</v>
      </c>
      <c r="G20" s="32"/>
      <c r="H20" s="50" t="s">
        <v>119</v>
      </c>
      <c r="I20" s="32"/>
      <c r="J20" s="52" t="s">
        <v>119</v>
      </c>
      <c r="K20" s="32" t="s">
        <v>155</v>
      </c>
      <c r="L20" s="31">
        <v>1</v>
      </c>
      <c r="M20" s="32" t="s">
        <v>156</v>
      </c>
      <c r="N20" s="32" t="s">
        <v>157</v>
      </c>
      <c r="O20" s="32" t="s">
        <v>16</v>
      </c>
      <c r="P20" s="31" t="s">
        <v>134</v>
      </c>
      <c r="Q20" s="31">
        <v>2026</v>
      </c>
      <c r="R20" s="31" t="s">
        <v>149</v>
      </c>
      <c r="S20" s="32"/>
    </row>
    <row r="21" spans="2:19" ht="75" x14ac:dyDescent="0.25">
      <c r="B21" s="31">
        <v>1</v>
      </c>
      <c r="C21" s="31">
        <v>17</v>
      </c>
      <c r="D21" s="31">
        <v>1</v>
      </c>
      <c r="E21" s="54" t="s">
        <v>158</v>
      </c>
      <c r="F21" s="49" t="s">
        <v>119</v>
      </c>
      <c r="G21" s="32"/>
      <c r="H21" s="50" t="s">
        <v>119</v>
      </c>
      <c r="I21" s="32"/>
      <c r="J21" s="52" t="s">
        <v>119</v>
      </c>
      <c r="K21" s="32" t="s">
        <v>159</v>
      </c>
      <c r="L21" s="31">
        <v>1</v>
      </c>
      <c r="M21" s="32" t="s">
        <v>160</v>
      </c>
      <c r="N21" s="32" t="s">
        <v>161</v>
      </c>
      <c r="O21" s="32" t="s">
        <v>16</v>
      </c>
      <c r="P21" s="31" t="s">
        <v>134</v>
      </c>
      <c r="Q21" s="31">
        <v>2026</v>
      </c>
      <c r="R21" s="31" t="s">
        <v>149</v>
      </c>
      <c r="S21" s="32"/>
    </row>
    <row r="22" spans="2:19" ht="60" x14ac:dyDescent="0.25">
      <c r="B22" s="31">
        <v>1</v>
      </c>
      <c r="C22" s="31">
        <v>18</v>
      </c>
      <c r="D22" s="31">
        <v>1</v>
      </c>
      <c r="E22" s="54" t="s">
        <v>162</v>
      </c>
      <c r="F22" s="49" t="s">
        <v>119</v>
      </c>
      <c r="G22" s="32"/>
      <c r="H22" s="50" t="s">
        <v>119</v>
      </c>
      <c r="I22" s="51" t="s">
        <v>119</v>
      </c>
      <c r="J22" s="32"/>
      <c r="K22" s="32" t="s">
        <v>163</v>
      </c>
      <c r="L22" s="31">
        <v>1</v>
      </c>
      <c r="M22" s="32" t="s">
        <v>164</v>
      </c>
      <c r="N22" s="32" t="s">
        <v>165</v>
      </c>
      <c r="O22" s="32" t="s">
        <v>123</v>
      </c>
      <c r="P22" s="31" t="s">
        <v>134</v>
      </c>
      <c r="Q22" s="31">
        <v>2026</v>
      </c>
      <c r="R22" s="31" t="s">
        <v>149</v>
      </c>
      <c r="S22" s="32"/>
    </row>
    <row r="23" spans="2:19" ht="120" x14ac:dyDescent="0.25">
      <c r="B23" s="31">
        <v>1</v>
      </c>
      <c r="C23" s="31">
        <v>19</v>
      </c>
      <c r="D23" s="31">
        <v>1</v>
      </c>
      <c r="E23" s="32" t="s">
        <v>166</v>
      </c>
      <c r="F23" s="49" t="s">
        <v>119</v>
      </c>
      <c r="G23" s="32"/>
      <c r="H23" s="50" t="s">
        <v>119</v>
      </c>
      <c r="I23" s="51" t="s">
        <v>119</v>
      </c>
      <c r="J23" s="32"/>
      <c r="K23" s="32" t="s">
        <v>167</v>
      </c>
      <c r="L23" s="31">
        <v>1</v>
      </c>
      <c r="M23" s="32" t="s">
        <v>168</v>
      </c>
      <c r="N23" s="32" t="s">
        <v>169</v>
      </c>
      <c r="O23" s="32" t="s">
        <v>123</v>
      </c>
      <c r="P23" s="31" t="s">
        <v>134</v>
      </c>
      <c r="Q23" s="31">
        <v>2026</v>
      </c>
      <c r="R23" s="31" t="s">
        <v>149</v>
      </c>
      <c r="S23" s="32"/>
    </row>
    <row r="24" spans="2:19" ht="45" x14ac:dyDescent="0.25">
      <c r="B24" s="31">
        <v>2</v>
      </c>
      <c r="C24" s="31">
        <v>1</v>
      </c>
      <c r="D24" s="31">
        <v>1</v>
      </c>
      <c r="E24" s="54" t="s">
        <v>170</v>
      </c>
      <c r="F24" s="49" t="s">
        <v>119</v>
      </c>
      <c r="G24" s="32"/>
      <c r="H24" s="50" t="s">
        <v>119</v>
      </c>
      <c r="I24" s="51" t="s">
        <v>17</v>
      </c>
      <c r="J24" s="52" t="s">
        <v>119</v>
      </c>
      <c r="K24" s="48" t="s">
        <v>171</v>
      </c>
      <c r="L24" s="31"/>
      <c r="M24" s="32"/>
      <c r="N24" s="32"/>
      <c r="O24" s="32" t="s">
        <v>121</v>
      </c>
      <c r="P24" s="31" t="s">
        <v>134</v>
      </c>
      <c r="Q24" s="31">
        <v>2026</v>
      </c>
      <c r="R24" s="31"/>
      <c r="S24" s="32"/>
    </row>
    <row r="25" spans="2:19" ht="15" customHeight="1" x14ac:dyDescent="0.25">
      <c r="B25" s="31">
        <v>2</v>
      </c>
      <c r="C25" s="31">
        <v>1</v>
      </c>
      <c r="D25" s="31">
        <v>2</v>
      </c>
      <c r="E25" s="54" t="s">
        <v>170</v>
      </c>
      <c r="F25" s="49" t="s">
        <v>119</v>
      </c>
      <c r="G25" s="32"/>
      <c r="H25" s="50" t="s">
        <v>119</v>
      </c>
      <c r="I25" s="51" t="s">
        <v>17</v>
      </c>
      <c r="J25" s="52" t="s">
        <v>119</v>
      </c>
      <c r="K25" s="48" t="s">
        <v>172</v>
      </c>
      <c r="L25" s="31"/>
      <c r="M25" s="32"/>
      <c r="N25" s="32"/>
      <c r="O25" s="32" t="s">
        <v>173</v>
      </c>
      <c r="P25" s="31" t="s">
        <v>134</v>
      </c>
      <c r="Q25" s="31">
        <v>2026</v>
      </c>
      <c r="R25" s="31"/>
      <c r="S25" s="32"/>
    </row>
    <row r="26" spans="2:19" ht="60" x14ac:dyDescent="0.25">
      <c r="B26" s="31">
        <v>2</v>
      </c>
      <c r="C26" s="31">
        <v>1</v>
      </c>
      <c r="D26" s="31">
        <v>1</v>
      </c>
      <c r="E26" s="54" t="s">
        <v>174</v>
      </c>
      <c r="F26" s="49" t="s">
        <v>119</v>
      </c>
      <c r="G26" s="32"/>
      <c r="H26" s="50" t="s">
        <v>119</v>
      </c>
      <c r="I26" s="51" t="s">
        <v>119</v>
      </c>
      <c r="J26" s="32"/>
      <c r="K26" s="54" t="s">
        <v>175</v>
      </c>
      <c r="L26" s="31"/>
      <c r="M26" s="32" t="s">
        <v>176</v>
      </c>
      <c r="N26" s="32"/>
      <c r="O26" s="32" t="s">
        <v>177</v>
      </c>
      <c r="P26" s="31" t="s">
        <v>134</v>
      </c>
      <c r="Q26" s="31">
        <v>2026</v>
      </c>
      <c r="R26" s="31"/>
      <c r="S26" s="32"/>
    </row>
    <row r="27" spans="2:19" ht="60" x14ac:dyDescent="0.25">
      <c r="B27" s="31">
        <v>2</v>
      </c>
      <c r="C27" s="31">
        <v>2</v>
      </c>
      <c r="D27" s="31">
        <v>1</v>
      </c>
      <c r="E27" s="54" t="s">
        <v>178</v>
      </c>
      <c r="F27" s="49" t="s">
        <v>119</v>
      </c>
      <c r="G27" s="32"/>
      <c r="H27" s="50" t="s">
        <v>119</v>
      </c>
      <c r="I27" s="51" t="s">
        <v>119</v>
      </c>
      <c r="J27" s="32"/>
      <c r="K27" s="54" t="s">
        <v>179</v>
      </c>
      <c r="L27" s="31"/>
      <c r="M27" s="32" t="s">
        <v>180</v>
      </c>
      <c r="N27" s="32"/>
      <c r="O27" s="32" t="s">
        <v>177</v>
      </c>
      <c r="P27" s="31" t="s">
        <v>134</v>
      </c>
      <c r="Q27" s="31">
        <v>2026</v>
      </c>
      <c r="R27" s="31"/>
      <c r="S27" s="32"/>
    </row>
    <row r="28" spans="2:19" ht="90" x14ac:dyDescent="0.25">
      <c r="B28" s="31">
        <v>2</v>
      </c>
      <c r="C28" s="31">
        <v>4</v>
      </c>
      <c r="D28" s="31">
        <v>1</v>
      </c>
      <c r="E28" s="54" t="s">
        <v>181</v>
      </c>
      <c r="F28" s="49" t="s">
        <v>119</v>
      </c>
      <c r="G28" s="57" t="s">
        <v>119</v>
      </c>
      <c r="H28" s="50" t="s">
        <v>119</v>
      </c>
      <c r="I28" s="51" t="s">
        <v>119</v>
      </c>
      <c r="J28" s="58" t="s">
        <v>108</v>
      </c>
      <c r="K28" s="53" t="s">
        <v>182</v>
      </c>
      <c r="L28" s="31"/>
      <c r="M28" s="32"/>
      <c r="N28" s="32"/>
      <c r="O28" s="32" t="s">
        <v>17</v>
      </c>
      <c r="P28" s="31" t="s">
        <v>16</v>
      </c>
      <c r="Q28" s="31">
        <v>2026</v>
      </c>
      <c r="R28" s="31"/>
      <c r="S28" s="32"/>
    </row>
    <row r="29" spans="2:19" ht="75" x14ac:dyDescent="0.25">
      <c r="B29" s="31">
        <v>2</v>
      </c>
      <c r="C29" s="31">
        <v>3</v>
      </c>
      <c r="D29" s="31">
        <v>1</v>
      </c>
      <c r="E29" s="54" t="s">
        <v>183</v>
      </c>
      <c r="F29" s="32"/>
      <c r="G29" s="59"/>
      <c r="H29" s="50" t="s">
        <v>119</v>
      </c>
      <c r="I29" s="32"/>
      <c r="J29" s="58" t="s">
        <v>108</v>
      </c>
      <c r="K29" s="53" t="s">
        <v>184</v>
      </c>
      <c r="L29" s="31"/>
      <c r="M29" s="32"/>
      <c r="N29" s="32"/>
      <c r="O29" s="32" t="s">
        <v>185</v>
      </c>
      <c r="P29" s="31" t="s">
        <v>16</v>
      </c>
      <c r="Q29" s="31">
        <v>2026</v>
      </c>
      <c r="R29" s="31"/>
      <c r="S29" s="32"/>
    </row>
    <row r="30" spans="2:19" ht="75" x14ac:dyDescent="0.25">
      <c r="B30" s="31">
        <v>3</v>
      </c>
      <c r="C30" s="31">
        <v>1</v>
      </c>
      <c r="D30" s="31">
        <v>1</v>
      </c>
      <c r="E30" s="54" t="s">
        <v>186</v>
      </c>
      <c r="F30" s="49" t="s">
        <v>119</v>
      </c>
      <c r="G30" s="55" t="s">
        <v>119</v>
      </c>
      <c r="H30" s="50" t="s">
        <v>119</v>
      </c>
      <c r="I30" s="51" t="s">
        <v>119</v>
      </c>
      <c r="J30" s="32"/>
      <c r="K30" s="54" t="s">
        <v>187</v>
      </c>
      <c r="L30" s="31"/>
      <c r="M30" s="32"/>
      <c r="N30" s="33"/>
      <c r="O30" s="32" t="s">
        <v>188</v>
      </c>
      <c r="P30" s="31" t="s">
        <v>134</v>
      </c>
      <c r="Q30" s="31">
        <v>2026</v>
      </c>
      <c r="R30" s="31"/>
      <c r="S30" s="32"/>
    </row>
    <row r="31" spans="2:19" ht="75" x14ac:dyDescent="0.25">
      <c r="B31" s="31">
        <v>3</v>
      </c>
      <c r="C31" s="31">
        <v>2</v>
      </c>
      <c r="D31" s="31">
        <v>2</v>
      </c>
      <c r="E31" s="54" t="s">
        <v>189</v>
      </c>
      <c r="F31" s="49" t="s">
        <v>105</v>
      </c>
      <c r="G31" s="60"/>
      <c r="H31" s="50" t="s">
        <v>119</v>
      </c>
      <c r="I31" s="51" t="s">
        <v>119</v>
      </c>
      <c r="J31" s="32"/>
      <c r="K31" s="54" t="s">
        <v>190</v>
      </c>
      <c r="L31" s="31"/>
      <c r="M31" s="61" t="s">
        <v>191</v>
      </c>
      <c r="N31" s="33"/>
      <c r="O31" s="32" t="s">
        <v>192</v>
      </c>
      <c r="P31" s="31" t="s">
        <v>134</v>
      </c>
      <c r="Q31" s="31">
        <v>2026</v>
      </c>
      <c r="R31" s="31"/>
      <c r="S31" s="32"/>
    </row>
    <row r="32" spans="2:19" ht="60" x14ac:dyDescent="0.25">
      <c r="B32" s="31">
        <v>4</v>
      </c>
      <c r="C32" s="31">
        <v>1</v>
      </c>
      <c r="D32" s="31">
        <v>1</v>
      </c>
      <c r="E32" s="32" t="s">
        <v>193</v>
      </c>
      <c r="F32" s="49" t="s">
        <v>119</v>
      </c>
      <c r="G32" s="25" t="s">
        <v>106</v>
      </c>
      <c r="H32" s="50" t="s">
        <v>119</v>
      </c>
      <c r="I32" s="51" t="s">
        <v>119</v>
      </c>
      <c r="J32" s="52" t="s">
        <v>119</v>
      </c>
      <c r="K32" s="32" t="s">
        <v>194</v>
      </c>
      <c r="L32" s="31">
        <v>1</v>
      </c>
      <c r="M32" s="32"/>
      <c r="N32" s="32"/>
      <c r="O32" s="32" t="s">
        <v>195</v>
      </c>
      <c r="P32" s="31" t="s">
        <v>134</v>
      </c>
      <c r="Q32" s="31">
        <v>2026</v>
      </c>
      <c r="R32" s="31"/>
      <c r="S32" s="32"/>
    </row>
    <row r="33" spans="2:19" ht="60" x14ac:dyDescent="0.25">
      <c r="B33" s="31">
        <v>4</v>
      </c>
      <c r="C33" s="31">
        <v>2</v>
      </c>
      <c r="D33" s="31">
        <v>1</v>
      </c>
      <c r="E33" s="62" t="s">
        <v>196</v>
      </c>
      <c r="F33" s="49" t="s">
        <v>119</v>
      </c>
      <c r="G33" s="25" t="s">
        <v>106</v>
      </c>
      <c r="H33" s="50" t="s">
        <v>119</v>
      </c>
      <c r="I33" s="51" t="s">
        <v>119</v>
      </c>
      <c r="J33" s="52" t="s">
        <v>119</v>
      </c>
      <c r="K33" s="32" t="s">
        <v>194</v>
      </c>
      <c r="L33" s="31">
        <v>1</v>
      </c>
      <c r="M33" s="32"/>
      <c r="N33" s="32"/>
      <c r="O33" s="32" t="s">
        <v>195</v>
      </c>
      <c r="P33" s="31" t="s">
        <v>134</v>
      </c>
      <c r="Q33" s="31">
        <v>2026</v>
      </c>
      <c r="R33" s="31"/>
      <c r="S33" s="32"/>
    </row>
    <row r="34" spans="2:19" ht="45" x14ac:dyDescent="0.25">
      <c r="B34" s="31">
        <v>4</v>
      </c>
      <c r="C34" s="31">
        <v>3</v>
      </c>
      <c r="D34" s="31">
        <v>1</v>
      </c>
      <c r="E34" s="63" t="s">
        <v>197</v>
      </c>
      <c r="F34" s="49" t="s">
        <v>119</v>
      </c>
      <c r="G34" s="25" t="s">
        <v>106</v>
      </c>
      <c r="H34" s="50" t="s">
        <v>119</v>
      </c>
      <c r="I34" s="32"/>
      <c r="J34" s="52" t="s">
        <v>119</v>
      </c>
      <c r="K34" s="32" t="s">
        <v>198</v>
      </c>
      <c r="L34" s="31">
        <v>1</v>
      </c>
      <c r="M34" s="32"/>
      <c r="N34" s="32"/>
      <c r="O34" s="32" t="s">
        <v>195</v>
      </c>
      <c r="P34" s="31" t="s">
        <v>134</v>
      </c>
      <c r="Q34" s="31">
        <v>2026</v>
      </c>
      <c r="R34" s="31"/>
      <c r="S34" s="32"/>
    </row>
    <row r="35" spans="2:19" ht="60" x14ac:dyDescent="0.25">
      <c r="B35" s="31">
        <v>4</v>
      </c>
      <c r="C35" s="31">
        <v>1</v>
      </c>
      <c r="D35" s="31">
        <v>2</v>
      </c>
      <c r="E35" s="32" t="s">
        <v>193</v>
      </c>
      <c r="F35" s="49" t="s">
        <v>119</v>
      </c>
      <c r="G35" s="64" t="s">
        <v>106</v>
      </c>
      <c r="H35" s="50" t="s">
        <v>119</v>
      </c>
      <c r="I35" s="51" t="s">
        <v>119</v>
      </c>
      <c r="J35" s="52" t="s">
        <v>119</v>
      </c>
      <c r="K35" s="32" t="s">
        <v>199</v>
      </c>
      <c r="L35" s="31">
        <v>2</v>
      </c>
      <c r="M35" s="32"/>
      <c r="N35" s="32"/>
      <c r="O35" s="32" t="s">
        <v>195</v>
      </c>
      <c r="P35" s="31" t="s">
        <v>134</v>
      </c>
      <c r="Q35" s="31">
        <v>2026</v>
      </c>
      <c r="R35" s="31"/>
      <c r="S35" s="32"/>
    </row>
    <row r="36" spans="2:19" ht="90" x14ac:dyDescent="0.25">
      <c r="B36" s="31">
        <v>5</v>
      </c>
      <c r="C36" s="31">
        <v>1</v>
      </c>
      <c r="D36" s="31">
        <v>1</v>
      </c>
      <c r="E36" s="54" t="s">
        <v>200</v>
      </c>
      <c r="F36" s="49" t="s">
        <v>105</v>
      </c>
      <c r="G36" s="55" t="s">
        <v>119</v>
      </c>
      <c r="H36" s="50" t="s">
        <v>119</v>
      </c>
      <c r="I36" s="51" t="s">
        <v>119</v>
      </c>
      <c r="J36" s="32"/>
      <c r="K36" s="32" t="s">
        <v>201</v>
      </c>
      <c r="L36" s="31"/>
      <c r="M36" s="32" t="s">
        <v>202</v>
      </c>
      <c r="N36" s="32"/>
      <c r="O36" s="32" t="s">
        <v>188</v>
      </c>
      <c r="P36" s="31" t="s">
        <v>134</v>
      </c>
      <c r="Q36" s="31">
        <v>2026</v>
      </c>
      <c r="R36" s="31"/>
      <c r="S36" s="32"/>
    </row>
    <row r="37" spans="2:19" ht="75" x14ac:dyDescent="0.25">
      <c r="B37" s="31">
        <v>6</v>
      </c>
      <c r="C37" s="31">
        <v>1</v>
      </c>
      <c r="D37" s="31">
        <v>1</v>
      </c>
      <c r="E37" s="54" t="s">
        <v>203</v>
      </c>
      <c r="F37" s="49" t="s">
        <v>119</v>
      </c>
      <c r="G37" s="57" t="s">
        <v>119</v>
      </c>
      <c r="H37" s="50" t="s">
        <v>107</v>
      </c>
      <c r="I37" s="51" t="s">
        <v>119</v>
      </c>
      <c r="J37" s="65"/>
      <c r="K37" s="32" t="s">
        <v>204</v>
      </c>
      <c r="L37" s="31"/>
      <c r="M37" s="32"/>
      <c r="N37" s="32"/>
      <c r="O37" s="32" t="s">
        <v>144</v>
      </c>
      <c r="P37" s="31" t="s">
        <v>16</v>
      </c>
      <c r="Q37" s="31">
        <v>2026</v>
      </c>
      <c r="R37" s="31"/>
      <c r="S37" s="32"/>
    </row>
    <row r="38" spans="2:19" ht="75" x14ac:dyDescent="0.25">
      <c r="B38" s="31">
        <v>6</v>
      </c>
      <c r="C38" s="31">
        <v>1</v>
      </c>
      <c r="D38" s="31">
        <v>2</v>
      </c>
      <c r="E38" s="54" t="s">
        <v>205</v>
      </c>
      <c r="F38" s="32"/>
      <c r="G38" s="59"/>
      <c r="H38" s="50" t="s">
        <v>107</v>
      </c>
      <c r="I38" s="32"/>
      <c r="J38" s="65"/>
      <c r="K38" s="32" t="s">
        <v>206</v>
      </c>
      <c r="L38" s="31"/>
      <c r="M38" s="32"/>
      <c r="N38" s="32"/>
      <c r="O38" s="32" t="s">
        <v>16</v>
      </c>
      <c r="P38" s="31"/>
      <c r="Q38" s="31">
        <v>2026</v>
      </c>
      <c r="R38" s="31"/>
      <c r="S38" s="32"/>
    </row>
    <row r="39" spans="2:19" ht="90" x14ac:dyDescent="0.25">
      <c r="B39" s="31">
        <v>6</v>
      </c>
      <c r="C39" s="31">
        <v>3</v>
      </c>
      <c r="D39" s="31">
        <v>1</v>
      </c>
      <c r="E39" s="54" t="s">
        <v>207</v>
      </c>
      <c r="F39" s="32"/>
      <c r="G39" s="66"/>
      <c r="H39" s="50" t="s">
        <v>107</v>
      </c>
      <c r="I39" s="32"/>
      <c r="J39" s="52" t="s">
        <v>119</v>
      </c>
      <c r="K39" s="67" t="s">
        <v>208</v>
      </c>
      <c r="L39" s="31"/>
      <c r="M39" s="32"/>
      <c r="N39" s="32"/>
      <c r="O39" s="32" t="s">
        <v>16</v>
      </c>
      <c r="P39" s="31"/>
      <c r="Q39" s="31">
        <v>2026</v>
      </c>
      <c r="R39" s="31"/>
      <c r="S39" s="32"/>
    </row>
  </sheetData>
  <sheetProtection formatCells="0" insertRows="0" selectLockedCells="1"/>
  <pageMargins left="0.7" right="0.7" top="0.75" bottom="0.75" header="0.3" footer="0.3"/>
  <pageSetup paperSize="9" orientation="portrait" verticalDpi="0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13C9B8A8668074DB19D51921B4BCD73" ma:contentTypeVersion="4" ma:contentTypeDescription="Opprett et nytt dokument." ma:contentTypeScope="" ma:versionID="d42ae20f8605a7a1218dbd755237580c">
  <xsd:schema xmlns:xsd="http://www.w3.org/2001/XMLSchema" xmlns:xs="http://www.w3.org/2001/XMLSchema" xmlns:p="http://schemas.microsoft.com/office/2006/metadata/properties" xmlns:ns2="7ed6d905-1e66-4b72-abba-d4e9bfa6459a" targetNamespace="http://schemas.microsoft.com/office/2006/metadata/properties" ma:root="true" ma:fieldsID="cb3cdd99be06cbadd5a82bdd92a66cb1" ns2:_="">
    <xsd:import namespace="7ed6d905-1e66-4b72-abba-d4e9bfa645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d6d905-1e66-4b72-abba-d4e9bfa645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6FBDC7-3AFC-455B-824B-FBA93EA74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D439FD-F721-4FC7-B089-3F8225518112}">
  <ds:schemaRefs>
    <ds:schemaRef ds:uri="http://schemas.microsoft.com/office/2006/documentManagement/types"/>
    <ds:schemaRef ds:uri="http://purl.org/dc/elements/1.1/"/>
    <ds:schemaRef ds:uri="http://purl.org/dc/terms/"/>
    <ds:schemaRef ds:uri="7ed6d905-1e66-4b72-abba-d4e9bfa6459a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6328852-7DF4-44B2-9208-9BBEE40D15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d6d905-1e66-4b72-abba-d4e9bfa645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1</vt:i4>
      </vt:variant>
    </vt:vector>
  </HeadingPairs>
  <TitlesOfParts>
    <vt:vector size="3" baseType="lpstr">
      <vt:lpstr>Kartleggingsplan</vt:lpstr>
      <vt:lpstr>Handlingsplan</vt:lpstr>
      <vt:lpstr>Kartleggingsplan!Utskriftsområde</vt:lpstr>
    </vt:vector>
  </TitlesOfParts>
  <Manager/>
  <Company>Kartverket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Bjørge Stavik</dc:creator>
  <cp:keywords/>
  <dc:description/>
  <cp:lastModifiedBy>June Breistein</cp:lastModifiedBy>
  <cp:revision/>
  <dcterms:created xsi:type="dcterms:W3CDTF">2025-12-02T11:48:00Z</dcterms:created>
  <dcterms:modified xsi:type="dcterms:W3CDTF">2025-12-05T12:58:50Z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0x010100A13C9B8A8668074DB19D51921B4BCD73</vt:lpwstr>
  </property>
</Properties>
</file>